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TT\Nam Hoc 16-17\TKB NH 16-17\TKB HK2\"/>
    </mc:Choice>
  </mc:AlternateContent>
  <bookViews>
    <workbookView xWindow="0" yWindow="0" windowWidth="20490" windowHeight="7755" firstSheet="1" activeTab="1"/>
  </bookViews>
  <sheets>
    <sheet name="Theo xưởng" sheetId="21" state="hidden" r:id="rId1"/>
    <sheet name="THEO GV" sheetId="20" r:id="rId2"/>
    <sheet name="PHÒNG HỌC TH" sheetId="24" r:id="rId3"/>
    <sheet name="PHÒNG HỌC LT" sheetId="25" r:id="rId4"/>
    <sheet name="Theo lớp" sheetId="5" state="hidden" r:id="rId5"/>
  </sheets>
  <calcPr calcId="152511"/>
</workbook>
</file>

<file path=xl/calcChain.xml><?xml version="1.0" encoding="utf-8"?>
<calcChain xmlns="http://schemas.openxmlformats.org/spreadsheetml/2006/main">
  <c r="U99" i="24" l="1"/>
  <c r="Q99" i="24"/>
  <c r="X99" i="24" s="1"/>
  <c r="U98" i="24"/>
  <c r="Q98" i="24"/>
  <c r="T98" i="24" s="1"/>
  <c r="U97" i="24"/>
  <c r="Q97" i="24"/>
  <c r="X97" i="24" s="1"/>
  <c r="U96" i="24"/>
  <c r="Q96" i="24"/>
  <c r="T96" i="24" s="1"/>
  <c r="U9" i="24"/>
  <c r="Q9" i="24"/>
  <c r="W9" i="24" s="1"/>
  <c r="T99" i="24" l="1"/>
  <c r="W99" i="24"/>
  <c r="Y99" i="24" s="1"/>
  <c r="AB99" i="24" s="1"/>
  <c r="W98" i="24"/>
  <c r="X98" i="24"/>
  <c r="W96" i="24"/>
  <c r="X96" i="24"/>
  <c r="T97" i="24"/>
  <c r="W97" i="24"/>
  <c r="Y97" i="24" s="1"/>
  <c r="AB97" i="24" s="1"/>
  <c r="X9" i="24"/>
  <c r="Y9" i="24" s="1"/>
  <c r="AB9" i="24" s="1"/>
  <c r="T9" i="24"/>
  <c r="Y98" i="24" l="1"/>
  <c r="AB98" i="24" s="1"/>
  <c r="Y96" i="24"/>
  <c r="AB96" i="24" s="1"/>
  <c r="J37" i="25" l="1"/>
  <c r="J24" i="25"/>
  <c r="J39" i="25"/>
  <c r="J133" i="25"/>
  <c r="J111" i="25"/>
  <c r="J110" i="25"/>
  <c r="J109" i="25"/>
  <c r="J108" i="25"/>
  <c r="J96" i="25"/>
  <c r="J30" i="25"/>
  <c r="J38" i="25"/>
  <c r="J27" i="25"/>
  <c r="J139" i="25"/>
  <c r="J71" i="25"/>
  <c r="J57" i="25"/>
  <c r="J26" i="25"/>
  <c r="J120" i="25"/>
  <c r="J73" i="25"/>
  <c r="J21" i="25"/>
  <c r="J48" i="25"/>
  <c r="J23" i="25"/>
  <c r="J20" i="25"/>
  <c r="J72" i="25"/>
  <c r="J28" i="25"/>
  <c r="J22" i="25"/>
  <c r="J84" i="25"/>
  <c r="J25" i="25"/>
  <c r="J320" i="25"/>
  <c r="J319" i="25"/>
  <c r="J318" i="25"/>
  <c r="J317" i="25"/>
  <c r="J316" i="25"/>
  <c r="J315" i="25"/>
  <c r="J314" i="25"/>
  <c r="J313" i="25"/>
  <c r="J312" i="25"/>
  <c r="J311" i="25"/>
  <c r="J310" i="25"/>
  <c r="J309" i="25"/>
  <c r="J308" i="25"/>
  <c r="J307" i="25"/>
  <c r="J306" i="25"/>
  <c r="J305" i="25"/>
  <c r="J304" i="25"/>
  <c r="J303" i="25"/>
  <c r="J302" i="25"/>
  <c r="J301" i="25"/>
  <c r="J300" i="25"/>
  <c r="J299" i="25"/>
  <c r="J298" i="25"/>
  <c r="J297" i="25"/>
  <c r="J296" i="25"/>
  <c r="J295" i="25"/>
  <c r="J294" i="25"/>
  <c r="J293" i="25"/>
  <c r="J292" i="25"/>
  <c r="J291" i="25"/>
  <c r="J290" i="25"/>
  <c r="J289" i="25"/>
  <c r="J288" i="25"/>
  <c r="J287" i="25"/>
  <c r="J286" i="25"/>
  <c r="J285" i="25"/>
  <c r="J284" i="25"/>
  <c r="J283" i="25"/>
  <c r="J282" i="25"/>
  <c r="J281" i="25"/>
  <c r="J280" i="25"/>
  <c r="J279" i="25"/>
  <c r="J278" i="25"/>
  <c r="J277" i="25"/>
  <c r="J276" i="25"/>
  <c r="J275" i="25"/>
  <c r="J274" i="25"/>
  <c r="J273" i="25"/>
  <c r="J272" i="25"/>
  <c r="J271" i="25"/>
  <c r="J270" i="25"/>
  <c r="J269" i="25"/>
  <c r="J268" i="25"/>
  <c r="J267" i="25"/>
  <c r="J266" i="25"/>
  <c r="J265" i="25"/>
  <c r="J264" i="25"/>
  <c r="J263" i="25"/>
  <c r="J262" i="25"/>
  <c r="J261" i="25"/>
  <c r="J260" i="25"/>
  <c r="J259" i="25"/>
  <c r="J258" i="25"/>
  <c r="J257" i="25"/>
  <c r="J256" i="25"/>
  <c r="J255" i="25"/>
  <c r="J254" i="25"/>
  <c r="J253" i="25"/>
  <c r="J252" i="25"/>
  <c r="J251" i="25"/>
  <c r="J250" i="25"/>
  <c r="J249" i="25"/>
  <c r="J248" i="25"/>
  <c r="J247" i="25"/>
  <c r="J246" i="25"/>
  <c r="J245" i="25"/>
  <c r="J244" i="25"/>
  <c r="J243" i="25"/>
  <c r="J242" i="25"/>
  <c r="J241" i="25"/>
  <c r="J240" i="25"/>
  <c r="J239" i="25"/>
  <c r="J238" i="25"/>
  <c r="J237" i="25"/>
  <c r="J236" i="25"/>
  <c r="J235" i="25"/>
  <c r="J234" i="25"/>
  <c r="J233" i="25"/>
  <c r="J232" i="25"/>
  <c r="J231" i="25"/>
  <c r="J230" i="25"/>
  <c r="J229" i="25"/>
  <c r="J228" i="25"/>
  <c r="J227" i="25"/>
  <c r="J226" i="25"/>
  <c r="J225" i="25"/>
  <c r="J224" i="25"/>
  <c r="J223" i="25"/>
  <c r="J222" i="25"/>
  <c r="J221" i="25"/>
  <c r="J220" i="25"/>
  <c r="J219" i="25"/>
  <c r="J218" i="25"/>
  <c r="J217" i="25"/>
  <c r="J216" i="25"/>
  <c r="J215" i="25"/>
  <c r="J214" i="25"/>
  <c r="J213" i="25"/>
  <c r="J212" i="25"/>
  <c r="J211" i="25"/>
  <c r="J210" i="25"/>
  <c r="J209" i="25"/>
  <c r="J208" i="25"/>
  <c r="J207" i="25"/>
  <c r="J206" i="25"/>
  <c r="J205" i="25"/>
  <c r="J204" i="25"/>
  <c r="J203" i="25"/>
  <c r="J202" i="25"/>
  <c r="J201" i="25"/>
  <c r="J200" i="25"/>
  <c r="J199" i="25"/>
  <c r="J198" i="25"/>
  <c r="J197" i="25"/>
  <c r="J196" i="25"/>
  <c r="J195" i="25"/>
  <c r="J194" i="25"/>
  <c r="J193" i="25"/>
  <c r="J192" i="25"/>
  <c r="J191" i="25"/>
  <c r="J190" i="25"/>
  <c r="J189" i="25"/>
  <c r="J188" i="25"/>
  <c r="J187" i="25"/>
  <c r="J186" i="25"/>
  <c r="J185" i="25"/>
  <c r="J184" i="25"/>
  <c r="J183" i="25"/>
  <c r="J182" i="25"/>
  <c r="J181" i="25"/>
  <c r="J180" i="25"/>
  <c r="J179" i="25"/>
  <c r="J178" i="25"/>
  <c r="J177" i="25"/>
  <c r="J176" i="25"/>
  <c r="J175" i="25"/>
  <c r="J174" i="25"/>
  <c r="J173" i="25"/>
  <c r="J172" i="25"/>
  <c r="J171" i="25"/>
  <c r="J170" i="25"/>
  <c r="J169" i="25"/>
  <c r="J168" i="25"/>
  <c r="J167" i="25"/>
  <c r="J166" i="25"/>
  <c r="J165" i="25"/>
  <c r="J164" i="25"/>
  <c r="J163" i="25"/>
  <c r="J162" i="25"/>
  <c r="J161" i="25"/>
  <c r="J160" i="25"/>
  <c r="J159" i="25"/>
  <c r="J158" i="25"/>
  <c r="J157" i="25"/>
  <c r="J156" i="25"/>
  <c r="J155" i="25"/>
  <c r="J154" i="25"/>
  <c r="J153" i="25"/>
  <c r="J152" i="25"/>
  <c r="J151" i="25"/>
  <c r="J150" i="25"/>
  <c r="J149" i="25"/>
  <c r="J148" i="25"/>
  <c r="J147" i="25"/>
  <c r="J146" i="25"/>
  <c r="J145" i="25"/>
  <c r="J144" i="25"/>
  <c r="J143" i="25"/>
  <c r="J142" i="25"/>
  <c r="J141" i="25"/>
  <c r="J140" i="25"/>
  <c r="J138" i="25"/>
  <c r="J137" i="25"/>
  <c r="J136" i="25"/>
  <c r="J135" i="25"/>
  <c r="J134" i="25"/>
  <c r="J132" i="25"/>
  <c r="J131" i="25"/>
  <c r="J130" i="25"/>
  <c r="J129" i="25"/>
  <c r="J128" i="25"/>
  <c r="J127" i="25"/>
  <c r="J126" i="25"/>
  <c r="J125" i="25"/>
  <c r="J124" i="25"/>
  <c r="J123" i="25"/>
  <c r="J122" i="25"/>
  <c r="J121" i="25"/>
  <c r="J119" i="25"/>
  <c r="J118" i="25"/>
  <c r="J117" i="25"/>
  <c r="J116" i="25"/>
  <c r="J115" i="25"/>
  <c r="J114" i="25"/>
  <c r="J113" i="25"/>
  <c r="J112" i="25"/>
  <c r="J107" i="25"/>
  <c r="J106" i="25"/>
  <c r="J105" i="25"/>
  <c r="J104" i="25"/>
  <c r="J103" i="25"/>
  <c r="J102" i="25"/>
  <c r="J101" i="25"/>
  <c r="J100" i="25"/>
  <c r="J99" i="25"/>
  <c r="J98" i="25"/>
  <c r="J97" i="25"/>
  <c r="J95" i="25"/>
  <c r="J94" i="25"/>
  <c r="J93" i="25"/>
  <c r="J92" i="25"/>
  <c r="J91" i="25"/>
  <c r="J90" i="25"/>
  <c r="J89" i="25"/>
  <c r="J88" i="25"/>
  <c r="J87" i="25"/>
  <c r="J86" i="25"/>
  <c r="J85" i="25"/>
  <c r="J83" i="25"/>
  <c r="J82" i="25"/>
  <c r="J81" i="25"/>
  <c r="J80" i="25"/>
  <c r="J79" i="25"/>
  <c r="J78" i="25"/>
  <c r="J77" i="25"/>
  <c r="J76" i="25"/>
  <c r="J75" i="25"/>
  <c r="J74" i="25"/>
  <c r="J70" i="25"/>
  <c r="J69" i="25"/>
  <c r="J68" i="25"/>
  <c r="J67" i="25"/>
  <c r="J66" i="25"/>
  <c r="J65" i="25"/>
  <c r="J64" i="25"/>
  <c r="J63" i="25"/>
  <c r="J62" i="25"/>
  <c r="J61" i="25"/>
  <c r="J60" i="25"/>
  <c r="J59" i="25"/>
  <c r="J58" i="25"/>
  <c r="J56" i="25"/>
  <c r="J55" i="25"/>
  <c r="J54" i="25"/>
  <c r="J53" i="25"/>
  <c r="J52" i="25"/>
  <c r="J51" i="25"/>
  <c r="J50" i="25"/>
  <c r="J49" i="25"/>
  <c r="J47" i="25"/>
  <c r="J46" i="25"/>
  <c r="J45" i="25"/>
  <c r="J44" i="25"/>
  <c r="J43" i="25"/>
  <c r="J42" i="25"/>
  <c r="J41" i="25"/>
  <c r="J40" i="25"/>
  <c r="J36" i="25"/>
  <c r="J35" i="25"/>
  <c r="J34" i="25"/>
  <c r="J33" i="25"/>
  <c r="J32" i="25"/>
  <c r="J31" i="25"/>
  <c r="J29" i="25"/>
  <c r="J19" i="25"/>
  <c r="J18" i="25"/>
  <c r="J16" i="25"/>
  <c r="J15" i="25"/>
  <c r="J14" i="25"/>
  <c r="J13" i="25"/>
  <c r="J12" i="25"/>
  <c r="J11" i="25"/>
  <c r="J10" i="25"/>
  <c r="J9" i="25"/>
  <c r="J8" i="25"/>
  <c r="J7" i="25"/>
  <c r="J6" i="25"/>
  <c r="J5" i="25"/>
  <c r="J4" i="25"/>
  <c r="J3" i="25"/>
  <c r="J2" i="25"/>
  <c r="U36" i="24" l="1"/>
  <c r="Q36" i="24"/>
  <c r="T36" i="24" s="1"/>
  <c r="U35" i="24"/>
  <c r="Q35" i="24"/>
  <c r="T35" i="24" s="1"/>
  <c r="U33" i="24"/>
  <c r="Q33" i="24"/>
  <c r="T33" i="24" s="1"/>
  <c r="Y34" i="24"/>
  <c r="AB34" i="24" s="1"/>
  <c r="U34" i="24"/>
  <c r="Q34" i="24"/>
  <c r="T34" i="24" s="1"/>
  <c r="Y23" i="24"/>
  <c r="AB23" i="24" s="1"/>
  <c r="U23" i="24"/>
  <c r="Q23" i="24"/>
  <c r="T23" i="24" s="1"/>
  <c r="Y22" i="24"/>
  <c r="AB22" i="24" s="1"/>
  <c r="U22" i="24"/>
  <c r="Q22" i="24"/>
  <c r="T22" i="24" s="1"/>
  <c r="W33" i="24" l="1"/>
  <c r="W36" i="24"/>
  <c r="X36" i="24"/>
  <c r="X35" i="24"/>
  <c r="W35" i="24"/>
  <c r="X33" i="24"/>
  <c r="Y36" i="24" l="1"/>
  <c r="AB36" i="24" s="1"/>
  <c r="Y33" i="24"/>
  <c r="AB33" i="24" s="1"/>
  <c r="Y35" i="24"/>
  <c r="AB35" i="24" s="1"/>
  <c r="S191" i="5"/>
  <c r="S190" i="5"/>
  <c r="R190" i="5"/>
  <c r="Q190" i="5"/>
  <c r="O190" i="5"/>
  <c r="K190" i="5"/>
  <c r="S187" i="5"/>
  <c r="S186" i="5"/>
  <c r="R186" i="5"/>
  <c r="Q186" i="5"/>
  <c r="O186" i="5"/>
  <c r="K186" i="5"/>
  <c r="S181" i="5"/>
  <c r="S180" i="5"/>
  <c r="R180" i="5"/>
  <c r="Q180" i="5"/>
  <c r="O180" i="5"/>
  <c r="K180" i="5"/>
  <c r="S179" i="5"/>
  <c r="R179" i="5"/>
  <c r="Q179" i="5"/>
  <c r="O179" i="5"/>
  <c r="K179" i="5"/>
  <c r="S178" i="5"/>
  <c r="R178" i="5"/>
  <c r="Q178" i="5"/>
  <c r="O178" i="5"/>
  <c r="K178" i="5"/>
  <c r="S173" i="5"/>
  <c r="S172" i="5"/>
  <c r="R172" i="5"/>
  <c r="Q172" i="5"/>
  <c r="O172" i="5"/>
  <c r="K172" i="5"/>
  <c r="S171" i="5"/>
  <c r="R171" i="5"/>
  <c r="Q171" i="5"/>
  <c r="O171" i="5"/>
  <c r="K171" i="5"/>
  <c r="S170" i="5"/>
  <c r="R170" i="5"/>
  <c r="Q170" i="5"/>
  <c r="O170" i="5"/>
  <c r="K170" i="5"/>
  <c r="S165" i="5"/>
  <c r="S164" i="5"/>
  <c r="R164" i="5"/>
  <c r="Q164" i="5"/>
  <c r="O164" i="5"/>
  <c r="K164" i="5"/>
  <c r="S163" i="5"/>
  <c r="R163" i="5"/>
  <c r="Q163" i="5"/>
  <c r="O163" i="5"/>
  <c r="K163" i="5"/>
  <c r="S162" i="5"/>
  <c r="R162" i="5"/>
  <c r="Q162" i="5"/>
  <c r="O162" i="5"/>
  <c r="K162" i="5"/>
  <c r="S159" i="5"/>
  <c r="S158" i="5"/>
  <c r="R158" i="5"/>
  <c r="O158" i="5"/>
  <c r="K158" i="5"/>
  <c r="S157" i="5"/>
  <c r="R157" i="5"/>
  <c r="O157" i="5"/>
  <c r="K157" i="5"/>
  <c r="S156" i="5"/>
  <c r="R156" i="5"/>
  <c r="O156" i="5"/>
  <c r="K156" i="5"/>
  <c r="S155" i="5"/>
  <c r="R155" i="5"/>
  <c r="Q155" i="5"/>
  <c r="O155" i="5"/>
  <c r="N155" i="5"/>
  <c r="K155" i="5"/>
  <c r="S154" i="5"/>
  <c r="Q154" i="5"/>
  <c r="O154" i="5"/>
  <c r="K154" i="5"/>
  <c r="S153" i="5"/>
  <c r="R153" i="5"/>
  <c r="Q153" i="5"/>
  <c r="O153" i="5"/>
  <c r="N153" i="5"/>
  <c r="K153" i="5"/>
  <c r="S152" i="5"/>
  <c r="R152" i="5"/>
  <c r="Q152" i="5"/>
  <c r="O152" i="5"/>
  <c r="N152" i="5"/>
  <c r="K152" i="5"/>
  <c r="S149" i="5"/>
  <c r="S148" i="5"/>
  <c r="R148" i="5"/>
  <c r="O148" i="5"/>
  <c r="K148" i="5"/>
  <c r="S147" i="5"/>
  <c r="R147" i="5"/>
  <c r="O147" i="5"/>
  <c r="K147" i="5"/>
  <c r="S146" i="5"/>
  <c r="R146" i="5"/>
  <c r="O146" i="5"/>
  <c r="K146" i="5"/>
  <c r="S145" i="5"/>
  <c r="R145" i="5"/>
  <c r="Q145" i="5"/>
  <c r="O145" i="5"/>
  <c r="N145" i="5"/>
  <c r="K145" i="5"/>
  <c r="S144" i="5"/>
  <c r="R144" i="5"/>
  <c r="Q144" i="5"/>
  <c r="O144" i="5"/>
  <c r="N144" i="5"/>
  <c r="K144" i="5"/>
  <c r="S143" i="5"/>
  <c r="R143" i="5"/>
  <c r="Q143" i="5"/>
  <c r="O143" i="5"/>
  <c r="N143" i="5"/>
  <c r="K143" i="5"/>
  <c r="S142" i="5"/>
  <c r="R142" i="5"/>
  <c r="Q142" i="5"/>
  <c r="O142" i="5"/>
  <c r="N142" i="5"/>
  <c r="K142" i="5"/>
  <c r="S139" i="5"/>
  <c r="S138" i="5"/>
  <c r="R138" i="5"/>
  <c r="Q138" i="5"/>
  <c r="O138" i="5"/>
  <c r="K138" i="5"/>
  <c r="S137" i="5"/>
  <c r="R137" i="5"/>
  <c r="Q137" i="5"/>
  <c r="O137" i="5"/>
  <c r="K137" i="5"/>
  <c r="S136" i="5"/>
  <c r="R136" i="5"/>
  <c r="Q136" i="5"/>
  <c r="O136" i="5"/>
  <c r="K136" i="5"/>
  <c r="S135" i="5"/>
  <c r="R135" i="5"/>
  <c r="Q135" i="5"/>
  <c r="O135" i="5"/>
  <c r="N135" i="5"/>
  <c r="K135" i="5"/>
  <c r="S134" i="5"/>
  <c r="R134" i="5"/>
  <c r="Q134" i="5"/>
  <c r="O134" i="5"/>
  <c r="N134" i="5"/>
  <c r="K134" i="5"/>
  <c r="S133" i="5"/>
  <c r="R133" i="5"/>
  <c r="Q133" i="5"/>
  <c r="O133" i="5"/>
  <c r="N133" i="5"/>
  <c r="K133" i="5"/>
  <c r="S132" i="5"/>
  <c r="R132" i="5"/>
  <c r="Q132" i="5"/>
  <c r="O132" i="5"/>
  <c r="N132" i="5"/>
  <c r="K132" i="5"/>
  <c r="S128" i="5"/>
  <c r="S127" i="5"/>
  <c r="R127" i="5"/>
  <c r="Q127" i="5"/>
  <c r="O127" i="5"/>
  <c r="K127" i="5"/>
  <c r="S126" i="5"/>
  <c r="R126" i="5"/>
  <c r="Q126" i="5"/>
  <c r="O126" i="5"/>
  <c r="K126" i="5"/>
  <c r="S125" i="5"/>
  <c r="R125" i="5"/>
  <c r="Q125" i="5"/>
  <c r="O125" i="5"/>
  <c r="K125" i="5"/>
  <c r="S124" i="5"/>
  <c r="R124" i="5"/>
  <c r="Q124" i="5"/>
  <c r="O124" i="5"/>
  <c r="N124" i="5"/>
  <c r="K124" i="5"/>
  <c r="S123" i="5"/>
  <c r="R123" i="5"/>
  <c r="Q123" i="5"/>
  <c r="O123" i="5"/>
  <c r="N123" i="5"/>
  <c r="K123" i="5"/>
  <c r="S122" i="5"/>
  <c r="R122" i="5"/>
  <c r="Q122" i="5"/>
  <c r="O122" i="5"/>
  <c r="K122" i="5"/>
  <c r="S121" i="5"/>
  <c r="R121" i="5"/>
  <c r="Q121" i="5"/>
  <c r="O121" i="5"/>
  <c r="N121" i="5"/>
  <c r="K121" i="5"/>
  <c r="S117" i="5"/>
  <c r="S116" i="5"/>
  <c r="R116" i="5"/>
  <c r="O116" i="5"/>
  <c r="K116" i="5"/>
  <c r="S115" i="5"/>
  <c r="R115" i="5"/>
  <c r="O115" i="5"/>
  <c r="K115" i="5"/>
  <c r="S114" i="5"/>
  <c r="R114" i="5"/>
  <c r="O114" i="5"/>
  <c r="K114" i="5"/>
  <c r="S113" i="5"/>
  <c r="R113" i="5"/>
  <c r="O113" i="5"/>
  <c r="K113" i="5"/>
  <c r="S112" i="5"/>
  <c r="R112" i="5"/>
  <c r="O112" i="5"/>
  <c r="K112" i="5"/>
  <c r="S111" i="5"/>
  <c r="R111" i="5"/>
  <c r="Q111" i="5"/>
  <c r="O111" i="5"/>
  <c r="N111" i="5"/>
  <c r="K111" i="5"/>
  <c r="S110" i="5"/>
  <c r="R110" i="5"/>
  <c r="Q110" i="5"/>
  <c r="O110" i="5"/>
  <c r="N110" i="5"/>
  <c r="K110" i="5"/>
  <c r="S106" i="5"/>
  <c r="S105" i="5"/>
  <c r="R105" i="5"/>
  <c r="Q105" i="5"/>
  <c r="O105" i="5"/>
  <c r="N105" i="5"/>
  <c r="K105" i="5"/>
  <c r="S104" i="5"/>
  <c r="R104" i="5"/>
  <c r="Q104" i="5"/>
  <c r="N104" i="5"/>
  <c r="K104" i="5"/>
  <c r="S103" i="5"/>
  <c r="R103" i="5"/>
  <c r="Q103" i="5"/>
  <c r="O103" i="5"/>
  <c r="N103" i="5"/>
  <c r="K103" i="5"/>
  <c r="S102" i="5"/>
  <c r="R102" i="5"/>
  <c r="Q102" i="5"/>
  <c r="O102" i="5"/>
  <c r="N102" i="5"/>
  <c r="K102" i="5"/>
  <c r="S101" i="5"/>
  <c r="R101" i="5"/>
  <c r="Q101" i="5"/>
  <c r="O101" i="5"/>
  <c r="N101" i="5"/>
  <c r="K101" i="5"/>
  <c r="S100" i="5"/>
  <c r="R100" i="5"/>
  <c r="Q100" i="5"/>
  <c r="O100" i="5"/>
  <c r="N100" i="5"/>
  <c r="K100" i="5"/>
  <c r="S99" i="5"/>
  <c r="R99" i="5"/>
  <c r="Q99" i="5"/>
  <c r="O99" i="5"/>
  <c r="N99" i="5"/>
  <c r="K99" i="5"/>
  <c r="S98" i="5"/>
  <c r="R98" i="5"/>
  <c r="Q98" i="5"/>
  <c r="O98" i="5"/>
  <c r="N98" i="5"/>
  <c r="K98" i="5"/>
  <c r="S97" i="5"/>
  <c r="R97" i="5"/>
  <c r="Q97" i="5"/>
  <c r="O97" i="5"/>
  <c r="N97" i="5"/>
  <c r="K97" i="5"/>
  <c r="S96" i="5"/>
  <c r="R96" i="5"/>
  <c r="Q96" i="5"/>
  <c r="O96" i="5"/>
  <c r="N96" i="5"/>
  <c r="K96" i="5"/>
  <c r="S95" i="5"/>
  <c r="R95" i="5"/>
  <c r="Q95" i="5"/>
  <c r="O95" i="5"/>
  <c r="N95" i="5"/>
  <c r="K95" i="5"/>
  <c r="S94" i="5"/>
  <c r="R94" i="5"/>
  <c r="Q94" i="5"/>
  <c r="O94" i="5"/>
  <c r="N94" i="5"/>
  <c r="K94" i="5"/>
  <c r="S90" i="5"/>
  <c r="S89" i="5"/>
  <c r="R89" i="5"/>
  <c r="Q89" i="5"/>
  <c r="N89" i="5"/>
  <c r="K89" i="5"/>
  <c r="S88" i="5"/>
  <c r="R88" i="5"/>
  <c r="Q88" i="5"/>
  <c r="N88" i="5"/>
  <c r="K88" i="5"/>
  <c r="S87" i="5"/>
  <c r="R87" i="5"/>
  <c r="Q87" i="5"/>
  <c r="O87" i="5"/>
  <c r="N87" i="5"/>
  <c r="K87" i="5"/>
  <c r="S86" i="5"/>
  <c r="R86" i="5"/>
  <c r="Q86" i="5"/>
  <c r="O86" i="5"/>
  <c r="N86" i="5"/>
  <c r="K86" i="5"/>
  <c r="S85" i="5"/>
  <c r="R85" i="5"/>
  <c r="Q85" i="5"/>
  <c r="O85" i="5"/>
  <c r="N85" i="5"/>
  <c r="K85" i="5"/>
  <c r="S84" i="5"/>
  <c r="R84" i="5"/>
  <c r="Q84" i="5"/>
  <c r="O84" i="5"/>
  <c r="N84" i="5"/>
  <c r="K84" i="5"/>
  <c r="S83" i="5"/>
  <c r="R83" i="5"/>
  <c r="Q83" i="5"/>
  <c r="O83" i="5"/>
  <c r="N83" i="5"/>
  <c r="K83" i="5"/>
  <c r="S82" i="5"/>
  <c r="R82" i="5"/>
  <c r="Q82" i="5"/>
  <c r="O82" i="5"/>
  <c r="N82" i="5"/>
  <c r="K82" i="5"/>
  <c r="S81" i="5"/>
  <c r="R81" i="5"/>
  <c r="Q81" i="5"/>
  <c r="O81" i="5"/>
  <c r="N81" i="5"/>
  <c r="K81" i="5"/>
  <c r="S77" i="5"/>
  <c r="S76" i="5"/>
  <c r="R76" i="5"/>
  <c r="Q76" i="5"/>
  <c r="O76" i="5"/>
  <c r="N76" i="5"/>
  <c r="K76" i="5"/>
  <c r="S75" i="5"/>
  <c r="R75" i="5"/>
  <c r="Q75" i="5"/>
  <c r="O75" i="5"/>
  <c r="N75" i="5"/>
  <c r="K75" i="5"/>
  <c r="S74" i="5"/>
  <c r="R74" i="5"/>
  <c r="Q74" i="5"/>
  <c r="O74" i="5"/>
  <c r="N74" i="5"/>
  <c r="K74" i="5"/>
  <c r="S73" i="5"/>
  <c r="R73" i="5"/>
  <c r="Q73" i="5"/>
  <c r="N73" i="5"/>
  <c r="K73" i="5"/>
  <c r="S72" i="5"/>
  <c r="R72" i="5"/>
  <c r="Q72" i="5"/>
  <c r="N72" i="5"/>
  <c r="K72" i="5"/>
  <c r="S71" i="5"/>
  <c r="R71" i="5"/>
  <c r="Q71" i="5"/>
  <c r="O71" i="5"/>
  <c r="N71" i="5"/>
  <c r="K71" i="5"/>
  <c r="S70" i="5"/>
  <c r="R70" i="5"/>
  <c r="Q70" i="5"/>
  <c r="O70" i="5"/>
  <c r="N70" i="5"/>
  <c r="K70" i="5"/>
  <c r="S69" i="5"/>
  <c r="R69" i="5"/>
  <c r="Q69" i="5"/>
  <c r="N69" i="5"/>
  <c r="K69" i="5"/>
  <c r="S68" i="5"/>
  <c r="R68" i="5"/>
  <c r="Q68" i="5"/>
  <c r="N68" i="5"/>
  <c r="K68" i="5"/>
  <c r="S65" i="5"/>
  <c r="S64" i="5"/>
  <c r="R64" i="5"/>
  <c r="Q64" i="5"/>
  <c r="O64" i="5"/>
  <c r="N64" i="5"/>
  <c r="K64" i="5"/>
  <c r="S63" i="5"/>
  <c r="R63" i="5"/>
  <c r="Q63" i="5"/>
  <c r="O63" i="5"/>
  <c r="N63" i="5"/>
  <c r="K63" i="5"/>
  <c r="S62" i="5"/>
  <c r="R62" i="5"/>
  <c r="Q62" i="5"/>
  <c r="O62" i="5"/>
  <c r="N62" i="5"/>
  <c r="K62" i="5"/>
  <c r="S61" i="5"/>
  <c r="R61" i="5"/>
  <c r="Q61" i="5"/>
  <c r="O61" i="5"/>
  <c r="N61" i="5"/>
  <c r="K61" i="5"/>
  <c r="S60" i="5"/>
  <c r="R60" i="5"/>
  <c r="Q60" i="5"/>
  <c r="O60" i="5"/>
  <c r="N60" i="5"/>
  <c r="K60" i="5"/>
  <c r="S59" i="5"/>
  <c r="R59" i="5"/>
  <c r="Q59" i="5"/>
  <c r="O59" i="5"/>
  <c r="N59" i="5"/>
  <c r="K59" i="5"/>
  <c r="S58" i="5"/>
  <c r="R58" i="5"/>
  <c r="Q58" i="5"/>
  <c r="O58" i="5"/>
  <c r="N58" i="5"/>
  <c r="K58" i="5"/>
  <c r="S57" i="5"/>
  <c r="R57" i="5"/>
  <c r="Q57" i="5"/>
  <c r="O57" i="5"/>
  <c r="N57" i="5"/>
  <c r="K57" i="5"/>
  <c r="S56" i="5"/>
  <c r="R56" i="5"/>
  <c r="Q56" i="5"/>
  <c r="O56" i="5"/>
  <c r="N56" i="5"/>
  <c r="K56" i="5"/>
  <c r="S52" i="5"/>
  <c r="S51" i="5"/>
  <c r="R51" i="5"/>
  <c r="Q51" i="5"/>
  <c r="O51" i="5"/>
  <c r="N51" i="5"/>
  <c r="K51" i="5"/>
  <c r="S50" i="5"/>
  <c r="R50" i="5"/>
  <c r="Q50" i="5"/>
  <c r="O50" i="5"/>
  <c r="N50" i="5"/>
  <c r="K50" i="5"/>
  <c r="S49" i="5"/>
  <c r="R49" i="5"/>
  <c r="Q49" i="5"/>
  <c r="O49" i="5"/>
  <c r="N49" i="5"/>
  <c r="K49" i="5"/>
  <c r="S48" i="5"/>
  <c r="R48" i="5"/>
  <c r="Q48" i="5"/>
  <c r="O48" i="5"/>
  <c r="N48" i="5"/>
  <c r="K48" i="5"/>
  <c r="S47" i="5"/>
  <c r="R47" i="5"/>
  <c r="Q47" i="5"/>
  <c r="O47" i="5"/>
  <c r="N47" i="5"/>
  <c r="K47" i="5"/>
  <c r="S46" i="5"/>
  <c r="R46" i="5"/>
  <c r="Q46" i="5"/>
  <c r="O46" i="5"/>
  <c r="N46" i="5"/>
  <c r="K46" i="5"/>
  <c r="S45" i="5"/>
  <c r="R45" i="5"/>
  <c r="Q45" i="5"/>
  <c r="O45" i="5"/>
  <c r="N45" i="5"/>
  <c r="K45" i="5"/>
  <c r="S44" i="5"/>
  <c r="R44" i="5"/>
  <c r="Q44" i="5"/>
  <c r="O44" i="5"/>
  <c r="N44" i="5"/>
  <c r="K44" i="5"/>
  <c r="S43" i="5"/>
  <c r="R43" i="5"/>
  <c r="Q43" i="5"/>
  <c r="O43" i="5"/>
  <c r="N43" i="5"/>
  <c r="K43" i="5"/>
  <c r="S42" i="5"/>
  <c r="R42" i="5"/>
  <c r="Q42" i="5"/>
  <c r="O42" i="5"/>
  <c r="N42" i="5"/>
  <c r="S39" i="5"/>
  <c r="S38" i="5"/>
  <c r="R38" i="5"/>
  <c r="Q38" i="5"/>
  <c r="O38" i="5"/>
  <c r="N38" i="5"/>
  <c r="K38" i="5"/>
  <c r="S37" i="5"/>
  <c r="R37" i="5"/>
  <c r="Q37" i="5"/>
  <c r="O37" i="5"/>
  <c r="N37" i="5"/>
  <c r="K37" i="5"/>
  <c r="S36" i="5"/>
  <c r="R36" i="5"/>
  <c r="Q36" i="5"/>
  <c r="O36" i="5"/>
  <c r="N36" i="5"/>
  <c r="K36" i="5"/>
  <c r="S35" i="5"/>
  <c r="R35" i="5"/>
  <c r="Q35" i="5"/>
  <c r="O35" i="5"/>
  <c r="N35" i="5"/>
  <c r="K35" i="5"/>
  <c r="S34" i="5"/>
  <c r="R34" i="5"/>
  <c r="Q34" i="5"/>
  <c r="O34" i="5"/>
  <c r="N34" i="5"/>
  <c r="K34" i="5"/>
  <c r="S33" i="5"/>
  <c r="R33" i="5"/>
  <c r="Q33" i="5"/>
  <c r="O33" i="5"/>
  <c r="N33" i="5"/>
  <c r="K33" i="5"/>
  <c r="S32" i="5"/>
  <c r="R32" i="5"/>
  <c r="Q32" i="5"/>
  <c r="O32" i="5"/>
  <c r="N32" i="5"/>
  <c r="K32" i="5"/>
  <c r="S31" i="5"/>
  <c r="R31" i="5"/>
  <c r="Q31" i="5"/>
  <c r="O31" i="5"/>
  <c r="N31" i="5"/>
  <c r="K31" i="5"/>
  <c r="S30" i="5"/>
  <c r="R30" i="5"/>
  <c r="Q30" i="5"/>
  <c r="O30" i="5"/>
  <c r="N30" i="5"/>
  <c r="S29" i="5"/>
  <c r="R29" i="5"/>
  <c r="Q29" i="5"/>
  <c r="O29" i="5"/>
  <c r="N29" i="5"/>
  <c r="K29" i="5"/>
  <c r="S26" i="5"/>
  <c r="S24" i="5"/>
  <c r="R24" i="5"/>
  <c r="Q24" i="5"/>
  <c r="O24" i="5"/>
  <c r="N24" i="5"/>
  <c r="K24" i="5"/>
  <c r="S23" i="5"/>
  <c r="R23" i="5"/>
  <c r="Q23" i="5"/>
  <c r="O23" i="5"/>
  <c r="N23" i="5"/>
  <c r="K23" i="5"/>
  <c r="S22" i="5"/>
  <c r="R22" i="5"/>
  <c r="Q22" i="5"/>
  <c r="O22" i="5"/>
  <c r="N22" i="5"/>
  <c r="K22" i="5"/>
  <c r="S21" i="5"/>
  <c r="R21" i="5"/>
  <c r="Q21" i="5"/>
  <c r="O21" i="5"/>
  <c r="N21" i="5"/>
  <c r="K21" i="5"/>
  <c r="S20" i="5"/>
  <c r="R20" i="5"/>
  <c r="Q20" i="5"/>
  <c r="O20" i="5"/>
  <c r="N20" i="5"/>
  <c r="K20" i="5"/>
  <c r="S19" i="5"/>
  <c r="R19" i="5"/>
  <c r="Q19" i="5"/>
  <c r="O19" i="5"/>
  <c r="N19" i="5"/>
  <c r="K19" i="5"/>
  <c r="S18" i="5"/>
  <c r="R18" i="5"/>
  <c r="Q18" i="5"/>
  <c r="O18" i="5"/>
  <c r="N18" i="5"/>
  <c r="S17" i="5"/>
  <c r="R17" i="5"/>
  <c r="Q17" i="5"/>
  <c r="O17" i="5"/>
  <c r="N17" i="5"/>
  <c r="S16" i="5"/>
  <c r="R16" i="5"/>
  <c r="Q16" i="5"/>
  <c r="O16" i="5"/>
  <c r="N16" i="5"/>
  <c r="K16" i="5"/>
  <c r="S15" i="5"/>
  <c r="R15" i="5"/>
  <c r="Q15" i="5"/>
  <c r="O15" i="5"/>
  <c r="N15" i="5"/>
  <c r="K15" i="5"/>
  <c r="S12" i="5"/>
  <c r="S11" i="5"/>
  <c r="R11" i="5"/>
  <c r="Q11" i="5"/>
  <c r="O11" i="5"/>
  <c r="N11" i="5"/>
  <c r="K11" i="5"/>
  <c r="S10" i="5"/>
  <c r="R10" i="5"/>
  <c r="Q10" i="5"/>
  <c r="O10" i="5"/>
  <c r="N10" i="5"/>
  <c r="K10" i="5"/>
  <c r="S9" i="5"/>
  <c r="R9" i="5"/>
  <c r="Q9" i="5"/>
  <c r="O9" i="5"/>
  <c r="N9" i="5"/>
  <c r="K9" i="5"/>
  <c r="S8" i="5"/>
  <c r="R8" i="5"/>
  <c r="Q8" i="5"/>
  <c r="O8" i="5"/>
  <c r="N8" i="5"/>
  <c r="K8" i="5"/>
  <c r="S7" i="5"/>
  <c r="R7" i="5"/>
  <c r="Q7" i="5"/>
  <c r="O7" i="5"/>
  <c r="N7" i="5"/>
  <c r="K7" i="5"/>
  <c r="S6" i="5"/>
  <c r="R6" i="5"/>
  <c r="Q6" i="5"/>
  <c r="O6" i="5"/>
  <c r="N6" i="5"/>
  <c r="K6" i="5"/>
  <c r="S5" i="5"/>
  <c r="R5" i="5"/>
  <c r="Q5" i="5"/>
  <c r="O5" i="5"/>
  <c r="N5" i="5"/>
  <c r="K5" i="5"/>
  <c r="S4" i="5"/>
  <c r="R4" i="5"/>
  <c r="Q4" i="5"/>
  <c r="O4" i="5"/>
  <c r="N4" i="5"/>
  <c r="K4" i="5"/>
  <c r="S3" i="5"/>
  <c r="R3" i="5"/>
  <c r="Q3" i="5"/>
  <c r="N3" i="5"/>
  <c r="S2" i="5"/>
  <c r="R2" i="5"/>
  <c r="Q2" i="5"/>
  <c r="O2" i="5"/>
  <c r="N2" i="5"/>
  <c r="K2" i="5"/>
  <c r="U105" i="24"/>
  <c r="Q105" i="24"/>
  <c r="T105" i="24" s="1"/>
  <c r="U104" i="24"/>
  <c r="Q104" i="24"/>
  <c r="X104" i="24" s="1"/>
  <c r="U95" i="24"/>
  <c r="Q95" i="24"/>
  <c r="W95" i="24" s="1"/>
  <c r="U94" i="24"/>
  <c r="Q94" i="24"/>
  <c r="X94" i="24" s="1"/>
  <c r="U89" i="24"/>
  <c r="Q89" i="24"/>
  <c r="X89" i="24" s="1"/>
  <c r="U103" i="24"/>
  <c r="Q103" i="24"/>
  <c r="T103" i="24" s="1"/>
  <c r="U102" i="24"/>
  <c r="Q102" i="24"/>
  <c r="T102" i="24" s="1"/>
  <c r="U101" i="24"/>
  <c r="Q101" i="24"/>
  <c r="X101" i="24" s="1"/>
  <c r="U100" i="24"/>
  <c r="Q100" i="24"/>
  <c r="X100" i="24" s="1"/>
  <c r="U91" i="24"/>
  <c r="Q91" i="24"/>
  <c r="T91" i="24" s="1"/>
  <c r="U90" i="24"/>
  <c r="Q90" i="24"/>
  <c r="T90" i="24" s="1"/>
  <c r="U93" i="24"/>
  <c r="Q93" i="24"/>
  <c r="X93" i="24" s="1"/>
  <c r="U92" i="24"/>
  <c r="Q92" i="24"/>
  <c r="X92" i="24" s="1"/>
  <c r="U108" i="24"/>
  <c r="Q108" i="24"/>
  <c r="T108" i="24" s="1"/>
  <c r="U107" i="24"/>
  <c r="Q107" i="24"/>
  <c r="T107" i="24" s="1"/>
  <c r="U106" i="24"/>
  <c r="Q106" i="24"/>
  <c r="T106" i="24" s="1"/>
  <c r="U88" i="24"/>
  <c r="Q88" i="24"/>
  <c r="X88" i="24" s="1"/>
  <c r="U87" i="24"/>
  <c r="Q87" i="24"/>
  <c r="X87" i="24" s="1"/>
  <c r="Q71" i="24"/>
  <c r="X71" i="24" s="1"/>
  <c r="Q70" i="24"/>
  <c r="Q81" i="24"/>
  <c r="X81" i="24" s="1"/>
  <c r="Q80" i="24"/>
  <c r="W80" i="24" s="1"/>
  <c r="Q79" i="24"/>
  <c r="X79" i="24" s="1"/>
  <c r="Q78" i="24"/>
  <c r="U77" i="24"/>
  <c r="Q77" i="24"/>
  <c r="T77" i="24" s="1"/>
  <c r="U76" i="24"/>
  <c r="Q76" i="24"/>
  <c r="T76" i="24" s="1"/>
  <c r="Q75" i="24"/>
  <c r="X75" i="24" s="1"/>
  <c r="Q74" i="24"/>
  <c r="Q73" i="24"/>
  <c r="X73" i="24" s="1"/>
  <c r="Q72" i="24"/>
  <c r="W72" i="24" s="1"/>
  <c r="U86" i="24"/>
  <c r="Q86" i="24"/>
  <c r="X86" i="24" s="1"/>
  <c r="U65" i="24"/>
  <c r="Q65" i="24"/>
  <c r="U85" i="24"/>
  <c r="Q85" i="24"/>
  <c r="T85" i="24" s="1"/>
  <c r="U84" i="24"/>
  <c r="Q84" i="24"/>
  <c r="T84" i="24" s="1"/>
  <c r="U83" i="24"/>
  <c r="Q83" i="24"/>
  <c r="X83" i="24" s="1"/>
  <c r="U82" i="24"/>
  <c r="Q82" i="24"/>
  <c r="X82" i="24" s="1"/>
  <c r="Q69" i="24"/>
  <c r="X69" i="24" s="1"/>
  <c r="Q68" i="24"/>
  <c r="W68" i="24" s="1"/>
  <c r="U67" i="24"/>
  <c r="Q67" i="24"/>
  <c r="X67" i="24" s="1"/>
  <c r="U66" i="24"/>
  <c r="Q66" i="24"/>
  <c r="U64" i="24"/>
  <c r="Q64" i="24"/>
  <c r="X64" i="24" s="1"/>
  <c r="U63" i="24"/>
  <c r="Q63" i="24"/>
  <c r="U62" i="24"/>
  <c r="Q62" i="24"/>
  <c r="X62" i="24" s="1"/>
  <c r="U61" i="24"/>
  <c r="Q61" i="24"/>
  <c r="U60" i="24"/>
  <c r="Q60" i="24"/>
  <c r="X60" i="24" s="1"/>
  <c r="U59" i="24"/>
  <c r="Q59" i="24"/>
  <c r="U58" i="24"/>
  <c r="Q58" i="24"/>
  <c r="X58" i="24" s="1"/>
  <c r="U57" i="24"/>
  <c r="Q57" i="24"/>
  <c r="U56" i="24"/>
  <c r="Q56" i="24"/>
  <c r="X56" i="24" s="1"/>
  <c r="U55" i="24"/>
  <c r="Q55" i="24"/>
  <c r="U54" i="24"/>
  <c r="Q54" i="24"/>
  <c r="X54" i="24" s="1"/>
  <c r="U53" i="24"/>
  <c r="Q53" i="24"/>
  <c r="U52" i="24"/>
  <c r="Q52" i="24"/>
  <c r="X52" i="24" s="1"/>
  <c r="U51" i="24"/>
  <c r="Q51" i="24"/>
  <c r="U50" i="24"/>
  <c r="Q50" i="24"/>
  <c r="T50" i="24" s="1"/>
  <c r="U49" i="24"/>
  <c r="Q49" i="24"/>
  <c r="T49" i="24" s="1"/>
  <c r="U48" i="24"/>
  <c r="Q48" i="24"/>
  <c r="X48" i="24" s="1"/>
  <c r="U47" i="24"/>
  <c r="Q47" i="24"/>
  <c r="U46" i="24"/>
  <c r="Q46" i="24"/>
  <c r="T46" i="24" s="1"/>
  <c r="U45" i="24"/>
  <c r="Q45" i="24"/>
  <c r="T45" i="24" s="1"/>
  <c r="U44" i="24"/>
  <c r="Q44" i="24"/>
  <c r="X44" i="24" s="1"/>
  <c r="U43" i="24"/>
  <c r="Q43" i="24"/>
  <c r="X43" i="24" s="1"/>
  <c r="U42" i="24"/>
  <c r="Q42" i="24"/>
  <c r="T42" i="24" s="1"/>
  <c r="U41" i="24"/>
  <c r="Q41" i="24"/>
  <c r="T41" i="24" s="1"/>
  <c r="U28" i="24"/>
  <c r="Q28" i="24"/>
  <c r="Q27" i="24"/>
  <c r="T27" i="24" s="1"/>
  <c r="U40" i="24"/>
  <c r="Q40" i="24"/>
  <c r="X40" i="24" s="1"/>
  <c r="Q39" i="24"/>
  <c r="X39" i="24" s="1"/>
  <c r="Y39" i="24" s="1"/>
  <c r="AB39" i="24" s="1"/>
  <c r="U38" i="24"/>
  <c r="Q38" i="24"/>
  <c r="W38" i="24" s="1"/>
  <c r="U37" i="24"/>
  <c r="Q37" i="24"/>
  <c r="T37" i="24" s="1"/>
  <c r="U32" i="24"/>
  <c r="Q32" i="24"/>
  <c r="T32" i="24" s="1"/>
  <c r="U31" i="24"/>
  <c r="Q31" i="24"/>
  <c r="X31" i="24" s="1"/>
  <c r="U29" i="24"/>
  <c r="Q29" i="24"/>
  <c r="W29" i="24" s="1"/>
  <c r="U16" i="24"/>
  <c r="Q16" i="24"/>
  <c r="X16" i="24" s="1"/>
  <c r="U24" i="24"/>
  <c r="Q24" i="24"/>
  <c r="X24" i="24" s="1"/>
  <c r="U26" i="24"/>
  <c r="Q26" i="24"/>
  <c r="X26" i="24" s="1"/>
  <c r="Y26" i="24" s="1"/>
  <c r="AB26" i="24" s="1"/>
  <c r="Q25" i="24"/>
  <c r="T25" i="24" s="1"/>
  <c r="U21" i="24"/>
  <c r="Q21" i="24"/>
  <c r="X21" i="24" s="1"/>
  <c r="U20" i="24"/>
  <c r="Q20" i="24"/>
  <c r="W20" i="24" s="1"/>
  <c r="U19" i="24"/>
  <c r="Q19" i="24"/>
  <c r="X19" i="24" s="1"/>
  <c r="U30" i="24"/>
  <c r="Q30" i="24"/>
  <c r="T30" i="24" s="1"/>
  <c r="Q18" i="24"/>
  <c r="X18" i="24" s="1"/>
  <c r="U17" i="24"/>
  <c r="Q17" i="24"/>
  <c r="X17" i="24" s="1"/>
  <c r="U15" i="24"/>
  <c r="Q15" i="24"/>
  <c r="T15" i="24" s="1"/>
  <c r="U14" i="24"/>
  <c r="Q14" i="24"/>
  <c r="X14" i="24" s="1"/>
  <c r="U13" i="24"/>
  <c r="Q13" i="24"/>
  <c r="W13" i="24" s="1"/>
  <c r="U12" i="24"/>
  <c r="Q12" i="24"/>
  <c r="X12" i="24" s="1"/>
  <c r="U11" i="24"/>
  <c r="Q11" i="24"/>
  <c r="T11" i="24" s="1"/>
  <c r="U10" i="24"/>
  <c r="Q10" i="24"/>
  <c r="X10" i="24" s="1"/>
  <c r="Q8" i="24"/>
  <c r="T8" i="24" s="1"/>
  <c r="U7" i="24"/>
  <c r="Q7" i="24"/>
  <c r="W7" i="24" s="1"/>
  <c r="U6" i="24"/>
  <c r="Q6" i="24"/>
  <c r="X6" i="24" s="1"/>
  <c r="U5" i="24"/>
  <c r="Q5" i="24"/>
  <c r="T5" i="24" s="1"/>
  <c r="U4" i="24"/>
  <c r="Q4" i="24"/>
  <c r="X4" i="24" s="1"/>
  <c r="U3" i="24"/>
  <c r="Q3" i="24"/>
  <c r="W3" i="24" s="1"/>
  <c r="U2" i="24"/>
  <c r="Q2" i="24"/>
  <c r="X2" i="24" s="1"/>
  <c r="U15" i="20"/>
  <c r="Q15" i="20"/>
  <c r="X15" i="20" s="1"/>
  <c r="U14" i="20"/>
  <c r="Q14" i="20"/>
  <c r="X14" i="20" s="1"/>
  <c r="U13" i="20"/>
  <c r="Q13" i="20"/>
  <c r="X13" i="20" s="1"/>
  <c r="AB11" i="20"/>
  <c r="U11" i="20"/>
  <c r="Q11" i="20"/>
  <c r="X11" i="20" s="1"/>
  <c r="U10" i="20"/>
  <c r="Q10" i="20"/>
  <c r="X10" i="20" s="1"/>
  <c r="U9" i="20"/>
  <c r="Q9" i="20"/>
  <c r="W9" i="20" s="1"/>
  <c r="U8" i="20"/>
  <c r="Q8" i="20"/>
  <c r="X8" i="20" s="1"/>
  <c r="U7" i="20"/>
  <c r="Q7" i="20"/>
  <c r="X7" i="20" s="1"/>
  <c r="U6" i="20"/>
  <c r="Q6" i="20"/>
  <c r="X6" i="20" s="1"/>
  <c r="U5" i="20"/>
  <c r="Q5" i="20"/>
  <c r="X5" i="20" s="1"/>
  <c r="U4" i="20"/>
  <c r="Q4" i="20"/>
  <c r="X4" i="20" s="1"/>
  <c r="U3" i="20"/>
  <c r="Q3" i="20"/>
  <c r="X3" i="20" s="1"/>
  <c r="U2" i="20"/>
  <c r="Q2" i="20"/>
  <c r="U17" i="20"/>
  <c r="Q17" i="20"/>
  <c r="U16" i="20"/>
  <c r="Q16" i="20"/>
  <c r="X16" i="20" s="1"/>
  <c r="U19" i="20"/>
  <c r="Q19" i="20"/>
  <c r="S162" i="21"/>
  <c r="S161" i="21"/>
  <c r="R161" i="21"/>
  <c r="Q161" i="21"/>
  <c r="O161" i="21"/>
  <c r="K161" i="21"/>
  <c r="S159" i="21"/>
  <c r="S158" i="21"/>
  <c r="R158" i="21"/>
  <c r="Q158" i="21"/>
  <c r="O158" i="21"/>
  <c r="K158" i="21"/>
  <c r="S156" i="21"/>
  <c r="S155" i="21"/>
  <c r="R155" i="21"/>
  <c r="Q155" i="21"/>
  <c r="O155" i="21"/>
  <c r="N155" i="21"/>
  <c r="K155" i="21"/>
  <c r="S154" i="21"/>
  <c r="Q154" i="21"/>
  <c r="O154" i="21"/>
  <c r="K154" i="21"/>
  <c r="S153" i="21"/>
  <c r="R153" i="21"/>
  <c r="Q153" i="21"/>
  <c r="O153" i="21"/>
  <c r="N153" i="21"/>
  <c r="K153" i="21"/>
  <c r="S152" i="21"/>
  <c r="R152" i="21"/>
  <c r="Q152" i="21"/>
  <c r="O152" i="21"/>
  <c r="N152" i="21"/>
  <c r="K152" i="21"/>
  <c r="S150" i="21"/>
  <c r="S149" i="21"/>
  <c r="R149" i="21"/>
  <c r="Q149" i="21"/>
  <c r="O149" i="21"/>
  <c r="N149" i="21"/>
  <c r="K149" i="21"/>
  <c r="S148" i="21"/>
  <c r="R148" i="21"/>
  <c r="Q148" i="21"/>
  <c r="O148" i="21"/>
  <c r="N148" i="21"/>
  <c r="K148" i="21"/>
  <c r="S147" i="21"/>
  <c r="Q147" i="21"/>
  <c r="O147" i="21"/>
  <c r="K147" i="21"/>
  <c r="S146" i="21"/>
  <c r="R146" i="21"/>
  <c r="Q146" i="21"/>
  <c r="O146" i="21"/>
  <c r="N146" i="21"/>
  <c r="K146" i="21"/>
  <c r="S144" i="21"/>
  <c r="S143" i="21"/>
  <c r="R143" i="21"/>
  <c r="Q143" i="21"/>
  <c r="O143" i="21"/>
  <c r="N143" i="21"/>
  <c r="K143" i="21"/>
  <c r="S142" i="21"/>
  <c r="R142" i="21"/>
  <c r="Q142" i="21"/>
  <c r="O142" i="21"/>
  <c r="N142" i="21"/>
  <c r="K142" i="21"/>
  <c r="S141" i="21"/>
  <c r="R141" i="21"/>
  <c r="Q141" i="21"/>
  <c r="O141" i="21"/>
  <c r="N141" i="21"/>
  <c r="K141" i="21"/>
  <c r="S140" i="21"/>
  <c r="R140" i="21"/>
  <c r="Q140" i="21"/>
  <c r="O140" i="21"/>
  <c r="N140" i="21"/>
  <c r="K140" i="21"/>
  <c r="S137" i="21"/>
  <c r="S136" i="21"/>
  <c r="R136" i="21"/>
  <c r="Q136" i="21"/>
  <c r="O136" i="21"/>
  <c r="N136" i="21"/>
  <c r="K136" i="21"/>
  <c r="S135" i="21"/>
  <c r="R135" i="21"/>
  <c r="Q135" i="21"/>
  <c r="O135" i="21"/>
  <c r="N135" i="21"/>
  <c r="K135" i="21"/>
  <c r="S134" i="21"/>
  <c r="R134" i="21"/>
  <c r="Q134" i="21"/>
  <c r="O134" i="21"/>
  <c r="K134" i="21"/>
  <c r="S133" i="21"/>
  <c r="R133" i="21"/>
  <c r="Q133" i="21"/>
  <c r="O133" i="21"/>
  <c r="N133" i="21"/>
  <c r="K133" i="21"/>
  <c r="S130" i="21"/>
  <c r="S129" i="21"/>
  <c r="R129" i="21"/>
  <c r="Q129" i="21"/>
  <c r="O129" i="21"/>
  <c r="N129" i="21"/>
  <c r="K129" i="21"/>
  <c r="S128" i="21"/>
  <c r="R128" i="21"/>
  <c r="Q128" i="21"/>
  <c r="O128" i="21"/>
  <c r="N128" i="21"/>
  <c r="K128" i="21"/>
  <c r="S127" i="21"/>
  <c r="R127" i="21"/>
  <c r="Q127" i="21"/>
  <c r="O127" i="21"/>
  <c r="N127" i="21"/>
  <c r="K127" i="21"/>
  <c r="S126" i="21"/>
  <c r="R126" i="21"/>
  <c r="Q126" i="21"/>
  <c r="O126" i="21"/>
  <c r="N126" i="21"/>
  <c r="K126" i="21"/>
  <c r="S124" i="21"/>
  <c r="S123" i="21"/>
  <c r="R123" i="21"/>
  <c r="Q123" i="21"/>
  <c r="O123" i="21"/>
  <c r="N123" i="21"/>
  <c r="K123" i="21"/>
  <c r="S122" i="21"/>
  <c r="R122" i="21"/>
  <c r="Q122" i="21"/>
  <c r="O122" i="21"/>
  <c r="N122" i="21"/>
  <c r="S120" i="21"/>
  <c r="S119" i="21"/>
  <c r="R119" i="21"/>
  <c r="Q119" i="21"/>
  <c r="O119" i="21"/>
  <c r="N119" i="21"/>
  <c r="K119" i="21"/>
  <c r="S118" i="21"/>
  <c r="R118" i="21"/>
  <c r="Q118" i="21"/>
  <c r="O118" i="21"/>
  <c r="N118" i="21"/>
  <c r="S116" i="21"/>
  <c r="S115" i="21"/>
  <c r="R115" i="21"/>
  <c r="Q115" i="21"/>
  <c r="O115" i="21"/>
  <c r="N115" i="21"/>
  <c r="S114" i="21"/>
  <c r="R114" i="21"/>
  <c r="Q114" i="21"/>
  <c r="O114" i="21"/>
  <c r="N114" i="21"/>
  <c r="S112" i="21"/>
  <c r="S111" i="21"/>
  <c r="R111" i="21"/>
  <c r="Q111" i="21"/>
  <c r="O111" i="21"/>
  <c r="N111" i="21"/>
  <c r="K111" i="21"/>
  <c r="S110" i="21"/>
  <c r="R110" i="21"/>
  <c r="Q110" i="21"/>
  <c r="N110" i="21"/>
  <c r="S108" i="21"/>
  <c r="R108" i="21"/>
  <c r="Q108" i="21"/>
  <c r="O108" i="21"/>
  <c r="N108" i="21"/>
  <c r="K108" i="21"/>
  <c r="S107" i="21"/>
  <c r="R107" i="21"/>
  <c r="Q107" i="21"/>
  <c r="O107" i="21"/>
  <c r="N107" i="21"/>
  <c r="K107" i="21"/>
  <c r="S106" i="21"/>
  <c r="R106" i="21"/>
  <c r="Q106" i="21"/>
  <c r="O106" i="21"/>
  <c r="N106" i="21"/>
  <c r="K106" i="21"/>
  <c r="S105" i="21"/>
  <c r="R105" i="21"/>
  <c r="Q105" i="21"/>
  <c r="O105" i="21"/>
  <c r="N105" i="21"/>
  <c r="K105" i="21"/>
  <c r="S104" i="21"/>
  <c r="R104" i="21"/>
  <c r="Q104" i="21"/>
  <c r="O104" i="21"/>
  <c r="N104" i="21"/>
  <c r="K104" i="21"/>
  <c r="S103" i="21"/>
  <c r="R103" i="21"/>
  <c r="Q103" i="21"/>
  <c r="O103" i="21"/>
  <c r="N103" i="21"/>
  <c r="K103" i="21"/>
  <c r="S102" i="21"/>
  <c r="R102" i="21"/>
  <c r="Q102" i="21"/>
  <c r="O102" i="21"/>
  <c r="N102" i="21"/>
  <c r="K102" i="21"/>
  <c r="S101" i="21"/>
  <c r="R101" i="21"/>
  <c r="Q101" i="21"/>
  <c r="O101" i="21"/>
  <c r="N101" i="21"/>
  <c r="K101" i="21"/>
  <c r="S100" i="21"/>
  <c r="R100" i="21"/>
  <c r="Q100" i="21"/>
  <c r="O100" i="21"/>
  <c r="N100" i="21"/>
  <c r="K100" i="21"/>
  <c r="S99" i="21"/>
  <c r="R99" i="21"/>
  <c r="Q99" i="21"/>
  <c r="O99" i="21"/>
  <c r="N99" i="21"/>
  <c r="K99" i="21"/>
  <c r="S98" i="21"/>
  <c r="R98" i="21"/>
  <c r="Q98" i="21"/>
  <c r="O98" i="21"/>
  <c r="N98" i="21"/>
  <c r="K98" i="21"/>
  <c r="S96" i="21"/>
  <c r="R96" i="21"/>
  <c r="Q96" i="21"/>
  <c r="O96" i="21"/>
  <c r="N96" i="21"/>
  <c r="K96" i="21"/>
  <c r="S95" i="21"/>
  <c r="R95" i="21"/>
  <c r="Q95" i="21"/>
  <c r="O95" i="21"/>
  <c r="N95" i="21"/>
  <c r="K95" i="21"/>
  <c r="S94" i="21"/>
  <c r="R94" i="21"/>
  <c r="Q94" i="21"/>
  <c r="O94" i="21"/>
  <c r="N94" i="21"/>
  <c r="K94" i="21"/>
  <c r="S93" i="21"/>
  <c r="R93" i="21"/>
  <c r="Q93" i="21"/>
  <c r="O93" i="21"/>
  <c r="N93" i="21"/>
  <c r="K93" i="21"/>
  <c r="S92" i="21"/>
  <c r="R92" i="21"/>
  <c r="Q92" i="21"/>
  <c r="O92" i="21"/>
  <c r="N92" i="21"/>
  <c r="K92" i="21"/>
  <c r="S91" i="21"/>
  <c r="R91" i="21"/>
  <c r="Q91" i="21"/>
  <c r="O91" i="21"/>
  <c r="N91" i="21"/>
  <c r="K91" i="21"/>
  <c r="S90" i="21"/>
  <c r="R90" i="21"/>
  <c r="Q90" i="21"/>
  <c r="O90" i="21"/>
  <c r="N90" i="21"/>
  <c r="K90" i="21"/>
  <c r="S89" i="21"/>
  <c r="R89" i="21"/>
  <c r="Q89" i="21"/>
  <c r="O89" i="21"/>
  <c r="N89" i="21"/>
  <c r="K89" i="21"/>
  <c r="S88" i="21"/>
  <c r="R88" i="21"/>
  <c r="Q88" i="21"/>
  <c r="O88" i="21"/>
  <c r="N88" i="21"/>
  <c r="K88" i="21"/>
  <c r="S87" i="21"/>
  <c r="R87" i="21"/>
  <c r="Q87" i="21"/>
  <c r="O87" i="21"/>
  <c r="N87" i="21"/>
  <c r="K87" i="21"/>
  <c r="S86" i="21"/>
  <c r="R86" i="21"/>
  <c r="Q86" i="21"/>
  <c r="O86" i="21"/>
  <c r="N86" i="21"/>
  <c r="K86" i="21"/>
  <c r="S85" i="21"/>
  <c r="R85" i="21"/>
  <c r="Q85" i="21"/>
  <c r="O85" i="21"/>
  <c r="N85" i="21"/>
  <c r="K85" i="21"/>
  <c r="S84" i="21"/>
  <c r="R84" i="21"/>
  <c r="Q84" i="21"/>
  <c r="O84" i="21"/>
  <c r="N84" i="21"/>
  <c r="K84" i="21"/>
  <c r="S83" i="21"/>
  <c r="R83" i="21"/>
  <c r="Q83" i="21"/>
  <c r="O83" i="21"/>
  <c r="N83" i="21"/>
  <c r="K83" i="21"/>
  <c r="S82" i="21"/>
  <c r="R82" i="21"/>
  <c r="Q82" i="21"/>
  <c r="O82" i="21"/>
  <c r="N82" i="21"/>
  <c r="K82" i="21"/>
  <c r="S81" i="21"/>
  <c r="R81" i="21"/>
  <c r="Q81" i="21"/>
  <c r="O81" i="21"/>
  <c r="N81" i="21"/>
  <c r="K81" i="21"/>
  <c r="S80" i="21"/>
  <c r="R80" i="21"/>
  <c r="Q80" i="21"/>
  <c r="O80" i="21"/>
  <c r="K80" i="21"/>
  <c r="S79" i="21"/>
  <c r="R79" i="21"/>
  <c r="Q79" i="21"/>
  <c r="O79" i="21"/>
  <c r="K79" i="21"/>
  <c r="S78" i="21"/>
  <c r="R78" i="21"/>
  <c r="Q78" i="21"/>
  <c r="O78" i="21"/>
  <c r="K78" i="21"/>
  <c r="S77" i="21"/>
  <c r="R77" i="21"/>
  <c r="Q77" i="21"/>
  <c r="O77" i="21"/>
  <c r="K77" i="21"/>
  <c r="S76" i="21"/>
  <c r="R76" i="21"/>
  <c r="Q76" i="21"/>
  <c r="O76" i="21"/>
  <c r="K76" i="21"/>
  <c r="S75" i="21"/>
  <c r="R75" i="21"/>
  <c r="Q75" i="21"/>
  <c r="O75" i="21"/>
  <c r="K75" i="21"/>
  <c r="S73" i="21"/>
  <c r="R73" i="21"/>
  <c r="Q73" i="21"/>
  <c r="O73" i="21"/>
  <c r="N73" i="21"/>
  <c r="K73" i="21"/>
  <c r="S72" i="21"/>
  <c r="R72" i="21"/>
  <c r="Q72" i="21"/>
  <c r="O72" i="21"/>
  <c r="N72" i="21"/>
  <c r="K72" i="21"/>
  <c r="S71" i="21"/>
  <c r="R71" i="21"/>
  <c r="Q71" i="21"/>
  <c r="O71" i="21"/>
  <c r="N71" i="21"/>
  <c r="K71" i="21"/>
  <c r="S70" i="21"/>
  <c r="R70" i="21"/>
  <c r="Q70" i="21"/>
  <c r="O70" i="21"/>
  <c r="N70" i="21"/>
  <c r="K70" i="21"/>
  <c r="S69" i="21"/>
  <c r="R69" i="21"/>
  <c r="Q69" i="21"/>
  <c r="O69" i="21"/>
  <c r="N69" i="21"/>
  <c r="K69" i="21"/>
  <c r="S68" i="21"/>
  <c r="R68" i="21"/>
  <c r="Q68" i="21"/>
  <c r="O68" i="21"/>
  <c r="N68" i="21"/>
  <c r="K68" i="21"/>
  <c r="S66" i="21"/>
  <c r="R66" i="21"/>
  <c r="Q66" i="21"/>
  <c r="O66" i="21"/>
  <c r="N66" i="21"/>
  <c r="K66" i="21"/>
  <c r="S65" i="21"/>
  <c r="R65" i="21"/>
  <c r="Q65" i="21"/>
  <c r="O65" i="21"/>
  <c r="N65" i="21"/>
  <c r="K65" i="21"/>
  <c r="S64" i="21"/>
  <c r="R64" i="21"/>
  <c r="Q64" i="21"/>
  <c r="N64" i="21"/>
  <c r="K64" i="21"/>
  <c r="S62" i="21"/>
  <c r="R62" i="21"/>
  <c r="Q62" i="21"/>
  <c r="O62" i="21"/>
  <c r="N62" i="21"/>
  <c r="K62" i="21"/>
  <c r="S61" i="21"/>
  <c r="R61" i="21"/>
  <c r="Q61" i="21"/>
  <c r="N61" i="21"/>
  <c r="K61" i="21"/>
  <c r="S59" i="21"/>
  <c r="R59" i="21"/>
  <c r="Q59" i="21"/>
  <c r="N59" i="21"/>
  <c r="K59" i="21"/>
  <c r="S58" i="21"/>
  <c r="R58" i="21"/>
  <c r="Q58" i="21"/>
  <c r="O58" i="21"/>
  <c r="N58" i="21"/>
  <c r="K58" i="21"/>
  <c r="S56" i="21"/>
  <c r="R56" i="21"/>
  <c r="Q56" i="21"/>
  <c r="O56" i="21"/>
  <c r="N56" i="21"/>
  <c r="K56" i="21"/>
  <c r="S55" i="21"/>
  <c r="R55" i="21"/>
  <c r="Q55" i="21"/>
  <c r="O55" i="21"/>
  <c r="N55" i="21"/>
  <c r="K55" i="21"/>
  <c r="S54" i="21"/>
  <c r="R54" i="21"/>
  <c r="Q54" i="21"/>
  <c r="O54" i="21"/>
  <c r="N54" i="21"/>
  <c r="K54" i="21"/>
  <c r="S53" i="21"/>
  <c r="R53" i="21"/>
  <c r="Q53" i="21"/>
  <c r="N53" i="21"/>
  <c r="K53" i="21"/>
  <c r="S51" i="21"/>
  <c r="R51" i="21"/>
  <c r="Q51" i="21"/>
  <c r="O51" i="21"/>
  <c r="N51" i="21"/>
  <c r="K51" i="21"/>
  <c r="S50" i="21"/>
  <c r="R50" i="21"/>
  <c r="Q50" i="21"/>
  <c r="O50" i="21"/>
  <c r="N50" i="21"/>
  <c r="K50" i="21"/>
  <c r="S49" i="21"/>
  <c r="R49" i="21"/>
  <c r="Q49" i="21"/>
  <c r="O49" i="21"/>
  <c r="N49" i="21"/>
  <c r="K49" i="21"/>
  <c r="S48" i="21"/>
  <c r="R48" i="21"/>
  <c r="Q48" i="21"/>
  <c r="O48" i="21"/>
  <c r="N48" i="21"/>
  <c r="K48" i="21"/>
  <c r="S47" i="21"/>
  <c r="R47" i="21"/>
  <c r="Q47" i="21"/>
  <c r="O47" i="21"/>
  <c r="N47" i="21"/>
  <c r="K47" i="21"/>
  <c r="S46" i="21"/>
  <c r="R46" i="21"/>
  <c r="Q46" i="21"/>
  <c r="O46" i="21"/>
  <c r="N46" i="21"/>
  <c r="K46" i="21"/>
  <c r="S45" i="21"/>
  <c r="R45" i="21"/>
  <c r="Q45" i="21"/>
  <c r="O45" i="21"/>
  <c r="N45" i="21"/>
  <c r="K45" i="21"/>
  <c r="S44" i="21"/>
  <c r="R44" i="21"/>
  <c r="Q44" i="21"/>
  <c r="O44" i="21"/>
  <c r="N44" i="21"/>
  <c r="K44" i="21"/>
  <c r="S43" i="21"/>
  <c r="R43" i="21"/>
  <c r="Q43" i="21"/>
  <c r="O43" i="21"/>
  <c r="N43" i="21"/>
  <c r="K43" i="21"/>
  <c r="S42" i="21"/>
  <c r="R42" i="21"/>
  <c r="Q42" i="21"/>
  <c r="O42" i="21"/>
  <c r="N42" i="21"/>
  <c r="K42" i="21"/>
  <c r="S41" i="21"/>
  <c r="R41" i="21"/>
  <c r="Q41" i="21"/>
  <c r="O41" i="21"/>
  <c r="N41" i="21"/>
  <c r="K41" i="21"/>
  <c r="S40" i="21"/>
  <c r="R40" i="21"/>
  <c r="Q40" i="21"/>
  <c r="O40" i="21"/>
  <c r="N40" i="21"/>
  <c r="K40" i="21"/>
  <c r="S38" i="21"/>
  <c r="R38" i="21"/>
  <c r="Q38" i="21"/>
  <c r="O38" i="21"/>
  <c r="N38" i="21"/>
  <c r="K38" i="21"/>
  <c r="S37" i="21"/>
  <c r="R37" i="21"/>
  <c r="Q37" i="21"/>
  <c r="O37" i="21"/>
  <c r="N37" i="21"/>
  <c r="K37" i="21"/>
  <c r="S36" i="21"/>
  <c r="R36" i="21"/>
  <c r="Q36" i="21"/>
  <c r="O36" i="21"/>
  <c r="N36" i="21"/>
  <c r="K36" i="21"/>
  <c r="S35" i="21"/>
  <c r="R35" i="21"/>
  <c r="Q35" i="21"/>
  <c r="O35" i="21"/>
  <c r="N35" i="21"/>
  <c r="K35" i="21"/>
  <c r="S34" i="21"/>
  <c r="R34" i="21"/>
  <c r="Q34" i="21"/>
  <c r="O34" i="21"/>
  <c r="N34" i="21"/>
  <c r="K34" i="21"/>
  <c r="S33" i="21"/>
  <c r="R33" i="21"/>
  <c r="Q33" i="21"/>
  <c r="O33" i="21"/>
  <c r="N33" i="21"/>
  <c r="K33" i="21"/>
  <c r="S32" i="21"/>
  <c r="R32" i="21"/>
  <c r="Q32" i="21"/>
  <c r="O32" i="21"/>
  <c r="N32" i="21"/>
  <c r="K32" i="21"/>
  <c r="S31" i="21"/>
  <c r="R31" i="21"/>
  <c r="Q31" i="21"/>
  <c r="O31" i="21"/>
  <c r="N31" i="21"/>
  <c r="K31" i="21"/>
  <c r="S30" i="21"/>
  <c r="R30" i="21"/>
  <c r="Q30" i="21"/>
  <c r="N30" i="21"/>
  <c r="K30" i="21"/>
  <c r="S29" i="21"/>
  <c r="R29" i="21"/>
  <c r="Q29" i="21"/>
  <c r="N29" i="21"/>
  <c r="K29" i="21"/>
  <c r="S27" i="21"/>
  <c r="R27" i="21"/>
  <c r="Q27" i="21"/>
  <c r="O27" i="21"/>
  <c r="N27" i="21"/>
  <c r="K27" i="21"/>
  <c r="S26" i="21"/>
  <c r="R26" i="21"/>
  <c r="Q26" i="21"/>
  <c r="O26" i="21"/>
  <c r="N26" i="21"/>
  <c r="K26" i="21"/>
  <c r="S25" i="21"/>
  <c r="R25" i="21"/>
  <c r="Q25" i="21"/>
  <c r="O25" i="21"/>
  <c r="N25" i="21"/>
  <c r="K25" i="21"/>
  <c r="S24" i="21"/>
  <c r="R24" i="21"/>
  <c r="Q24" i="21"/>
  <c r="O24" i="21"/>
  <c r="N24" i="21"/>
  <c r="K24" i="21"/>
  <c r="S23" i="21"/>
  <c r="R23" i="21"/>
  <c r="Q23" i="21"/>
  <c r="O23" i="21"/>
  <c r="N23" i="21"/>
  <c r="K23" i="21"/>
  <c r="S22" i="21"/>
  <c r="R22" i="21"/>
  <c r="Q22" i="21"/>
  <c r="O22" i="21"/>
  <c r="N22" i="21"/>
  <c r="K22" i="21"/>
  <c r="S21" i="21"/>
  <c r="R21" i="21"/>
  <c r="Q21" i="21"/>
  <c r="O21" i="21"/>
  <c r="N21" i="21"/>
  <c r="K21" i="21"/>
  <c r="S20" i="21"/>
  <c r="R20" i="21"/>
  <c r="Q20" i="21"/>
  <c r="O20" i="21"/>
  <c r="N20" i="21"/>
  <c r="K20" i="21"/>
  <c r="S19" i="21"/>
  <c r="R19" i="21"/>
  <c r="Q19" i="21"/>
  <c r="O19" i="21"/>
  <c r="N19" i="21"/>
  <c r="K19" i="21"/>
  <c r="S18" i="21"/>
  <c r="R18" i="21"/>
  <c r="Q18" i="21"/>
  <c r="O18" i="21"/>
  <c r="N18" i="21"/>
  <c r="K18" i="21"/>
  <c r="S16" i="21"/>
  <c r="R16" i="21"/>
  <c r="Q16" i="21"/>
  <c r="O16" i="21"/>
  <c r="N16" i="21"/>
  <c r="K16" i="21"/>
  <c r="S15" i="21"/>
  <c r="R15" i="21"/>
  <c r="Q15" i="21"/>
  <c r="O15" i="21"/>
  <c r="N15" i="21"/>
  <c r="K15" i="21"/>
  <c r="S14" i="21"/>
  <c r="R14" i="21"/>
  <c r="Q14" i="21"/>
  <c r="O14" i="21"/>
  <c r="N14" i="21"/>
  <c r="K14" i="21"/>
  <c r="S13" i="21"/>
  <c r="R13" i="21"/>
  <c r="Q13" i="21"/>
  <c r="O13" i="21"/>
  <c r="N13" i="21"/>
  <c r="K13" i="21"/>
  <c r="S12" i="21"/>
  <c r="R12" i="21"/>
  <c r="Q12" i="21"/>
  <c r="O12" i="21"/>
  <c r="N12" i="21"/>
  <c r="K12" i="21"/>
  <c r="S10" i="21"/>
  <c r="R10" i="21"/>
  <c r="Q10" i="21"/>
  <c r="O10" i="21"/>
  <c r="N10" i="21"/>
  <c r="K10" i="21"/>
  <c r="S9" i="21"/>
  <c r="R9" i="21"/>
  <c r="Q9" i="21"/>
  <c r="N9" i="21"/>
  <c r="K9" i="21"/>
  <c r="S8" i="21"/>
  <c r="R8" i="21"/>
  <c r="Q8" i="21"/>
  <c r="O8" i="21"/>
  <c r="N8" i="21"/>
  <c r="K8" i="21"/>
  <c r="S7" i="21"/>
  <c r="R7" i="21"/>
  <c r="Q7" i="21"/>
  <c r="O7" i="21"/>
  <c r="N7" i="21"/>
  <c r="K7" i="21"/>
  <c r="S6" i="21"/>
  <c r="R6" i="21"/>
  <c r="Q6" i="21"/>
  <c r="O6" i="21"/>
  <c r="N6" i="21"/>
  <c r="K6" i="21"/>
  <c r="S4" i="21"/>
  <c r="R4" i="21"/>
  <c r="Q4" i="21"/>
  <c r="N4" i="21"/>
  <c r="K4" i="21"/>
  <c r="S3" i="21"/>
  <c r="R3" i="21"/>
  <c r="Q3" i="21"/>
  <c r="O3" i="21"/>
  <c r="N3" i="21"/>
  <c r="K3" i="21"/>
  <c r="S2" i="21"/>
  <c r="R2" i="21"/>
  <c r="Q2" i="21"/>
  <c r="O2" i="21"/>
  <c r="N2" i="21"/>
  <c r="K2" i="21"/>
  <c r="T101" i="24" l="1"/>
  <c r="T6" i="24"/>
  <c r="X9" i="20"/>
  <c r="Y9" i="20" s="1"/>
  <c r="AB9" i="20" s="1"/>
  <c r="W108" i="24"/>
  <c r="T86" i="24"/>
  <c r="W76" i="24"/>
  <c r="T93" i="24"/>
  <c r="W91" i="24"/>
  <c r="W54" i="24"/>
  <c r="Y54" i="24" s="1"/>
  <c r="AB54" i="24" s="1"/>
  <c r="W93" i="24"/>
  <c r="Y93" i="24" s="1"/>
  <c r="AB93" i="24" s="1"/>
  <c r="X68" i="24"/>
  <c r="Y68" i="24" s="1"/>
  <c r="AB68" i="24" s="1"/>
  <c r="W81" i="24"/>
  <c r="Y81" i="24" s="1"/>
  <c r="AB81" i="24" s="1"/>
  <c r="W16" i="20"/>
  <c r="Y16" i="20" s="1"/>
  <c r="AB16" i="20" s="1"/>
  <c r="X27" i="24"/>
  <c r="Y27" i="24" s="1"/>
  <c r="AB27" i="24" s="1"/>
  <c r="X72" i="24"/>
  <c r="Y72" i="24" s="1"/>
  <c r="AB72" i="24" s="1"/>
  <c r="W107" i="24"/>
  <c r="W90" i="24"/>
  <c r="W94" i="24"/>
  <c r="Y94" i="24" s="1"/>
  <c r="AB94" i="24" s="1"/>
  <c r="T104" i="24"/>
  <c r="W12" i="24"/>
  <c r="Y12" i="24" s="1"/>
  <c r="AB12" i="24" s="1"/>
  <c r="W58" i="24"/>
  <c r="Y58" i="24" s="1"/>
  <c r="AB58" i="24" s="1"/>
  <c r="W85" i="24"/>
  <c r="W103" i="24"/>
  <c r="T21" i="24"/>
  <c r="W62" i="24"/>
  <c r="Y62" i="24" s="1"/>
  <c r="AB62" i="24" s="1"/>
  <c r="T67" i="24"/>
  <c r="T83" i="24"/>
  <c r="W84" i="24"/>
  <c r="W5" i="20"/>
  <c r="Y5" i="20" s="1"/>
  <c r="AB5" i="20" s="1"/>
  <c r="W14" i="20"/>
  <c r="Y14" i="20" s="1"/>
  <c r="AB14" i="20" s="1"/>
  <c r="W42" i="24"/>
  <c r="X25" i="24"/>
  <c r="Y25" i="24" s="1"/>
  <c r="AB25" i="24" s="1"/>
  <c r="T14" i="24"/>
  <c r="T17" i="24"/>
  <c r="W17" i="24"/>
  <c r="Y17" i="24" s="1"/>
  <c r="AB17" i="24" s="1"/>
  <c r="T10" i="24"/>
  <c r="W8" i="24"/>
  <c r="X8" i="24"/>
  <c r="W4" i="24"/>
  <c r="Y4" i="24" s="1"/>
  <c r="AB4" i="24" s="1"/>
  <c r="T2" i="24"/>
  <c r="T19" i="24"/>
  <c r="W21" i="24"/>
  <c r="Y21" i="24" s="1"/>
  <c r="AB21" i="24" s="1"/>
  <c r="T26" i="24"/>
  <c r="T24" i="24"/>
  <c r="T16" i="24"/>
  <c r="T29" i="24"/>
  <c r="T31" i="24"/>
  <c r="W37" i="24"/>
  <c r="T39" i="24"/>
  <c r="W41" i="24"/>
  <c r="T44" i="24"/>
  <c r="W46" i="24"/>
  <c r="T48" i="24"/>
  <c r="W50" i="24"/>
  <c r="W67" i="24"/>
  <c r="Y67" i="24" s="1"/>
  <c r="AB67" i="24" s="1"/>
  <c r="W69" i="24"/>
  <c r="Y69" i="24" s="1"/>
  <c r="AB69" i="24" s="1"/>
  <c r="W83" i="24"/>
  <c r="Y83" i="24" s="1"/>
  <c r="AB83" i="24" s="1"/>
  <c r="W86" i="24"/>
  <c r="Y86" i="24" s="1"/>
  <c r="AB86" i="24" s="1"/>
  <c r="W73" i="24"/>
  <c r="Y73" i="24" s="1"/>
  <c r="AB73" i="24" s="1"/>
  <c r="W106" i="24"/>
  <c r="W102" i="24"/>
  <c r="W2" i="24"/>
  <c r="Y2" i="24" s="1"/>
  <c r="AB2" i="24" s="1"/>
  <c r="T4" i="24"/>
  <c r="W6" i="24"/>
  <c r="Y6" i="24" s="1"/>
  <c r="AB6" i="24" s="1"/>
  <c r="W10" i="24"/>
  <c r="Y10" i="24" s="1"/>
  <c r="AB10" i="24" s="1"/>
  <c r="T12" i="24"/>
  <c r="W14" i="24"/>
  <c r="Y14" i="24" s="1"/>
  <c r="AB14" i="24" s="1"/>
  <c r="W32" i="24"/>
  <c r="W45" i="24"/>
  <c r="W49" i="24"/>
  <c r="W52" i="24"/>
  <c r="Y52" i="24" s="1"/>
  <c r="AB52" i="24" s="1"/>
  <c r="W56" i="24"/>
  <c r="Y56" i="24" s="1"/>
  <c r="AB56" i="24" s="1"/>
  <c r="W60" i="24"/>
  <c r="Y60" i="24" s="1"/>
  <c r="AB60" i="24" s="1"/>
  <c r="W64" i="24"/>
  <c r="Y64" i="24" s="1"/>
  <c r="AB64" i="24" s="1"/>
  <c r="W77" i="24"/>
  <c r="X80" i="24"/>
  <c r="Y80" i="24" s="1"/>
  <c r="AB80" i="24" s="1"/>
  <c r="W87" i="24"/>
  <c r="Y87" i="24" s="1"/>
  <c r="AB87" i="24" s="1"/>
  <c r="W101" i="24"/>
  <c r="Y101" i="24" s="1"/>
  <c r="AB101" i="24" s="1"/>
  <c r="T94" i="24"/>
  <c r="W104" i="24"/>
  <c r="Y104" i="24" s="1"/>
  <c r="AB104" i="24" s="1"/>
  <c r="W19" i="24"/>
  <c r="Y19" i="24" s="1"/>
  <c r="AB19" i="24" s="1"/>
  <c r="W24" i="24"/>
  <c r="Y24" i="24" s="1"/>
  <c r="AB24" i="24" s="1"/>
  <c r="W16" i="24"/>
  <c r="Y16" i="24" s="1"/>
  <c r="AB16" i="24" s="1"/>
  <c r="X29" i="24"/>
  <c r="Y29" i="24" s="1"/>
  <c r="AB29" i="24" s="1"/>
  <c r="W31" i="24"/>
  <c r="Y31" i="24" s="1"/>
  <c r="AB31" i="24" s="1"/>
  <c r="W44" i="24"/>
  <c r="Y44" i="24" s="1"/>
  <c r="AB44" i="24" s="1"/>
  <c r="W48" i="24"/>
  <c r="Y48" i="24" s="1"/>
  <c r="AB48" i="24" s="1"/>
  <c r="X7" i="24"/>
  <c r="Y7" i="24" s="1"/>
  <c r="AB7" i="24" s="1"/>
  <c r="X51" i="24"/>
  <c r="W51" i="24"/>
  <c r="X59" i="24"/>
  <c r="W59" i="24"/>
  <c r="T3" i="24"/>
  <c r="W5" i="24"/>
  <c r="T7" i="24"/>
  <c r="W11" i="24"/>
  <c r="T13" i="24"/>
  <c r="W15" i="24"/>
  <c r="T18" i="24"/>
  <c r="W30" i="24"/>
  <c r="T20" i="24"/>
  <c r="X37" i="24"/>
  <c r="X38" i="24"/>
  <c r="Y38" i="24" s="1"/>
  <c r="AB38" i="24" s="1"/>
  <c r="W47" i="24"/>
  <c r="T47" i="24"/>
  <c r="X57" i="24"/>
  <c r="W57" i="24"/>
  <c r="W66" i="24"/>
  <c r="T66" i="24"/>
  <c r="W65" i="24"/>
  <c r="T65" i="24"/>
  <c r="X78" i="24"/>
  <c r="W78" i="24"/>
  <c r="X3" i="24"/>
  <c r="Y3" i="24" s="1"/>
  <c r="AB3" i="24" s="1"/>
  <c r="X20" i="24"/>
  <c r="Y20" i="24" s="1"/>
  <c r="AB20" i="24" s="1"/>
  <c r="X28" i="24"/>
  <c r="Y28" i="24" s="1"/>
  <c r="AB28" i="24" s="1"/>
  <c r="T28" i="24"/>
  <c r="X5" i="24"/>
  <c r="X11" i="24"/>
  <c r="X15" i="24"/>
  <c r="W18" i="24"/>
  <c r="Y18" i="24" s="1"/>
  <c r="AB18" i="24" s="1"/>
  <c r="X30" i="24"/>
  <c r="W40" i="24"/>
  <c r="Y40" i="24" s="1"/>
  <c r="AB40" i="24" s="1"/>
  <c r="T40" i="24"/>
  <c r="W43" i="24"/>
  <c r="Y43" i="24" s="1"/>
  <c r="AB43" i="24" s="1"/>
  <c r="T43" i="24"/>
  <c r="X55" i="24"/>
  <c r="W55" i="24"/>
  <c r="X63" i="24"/>
  <c r="W63" i="24"/>
  <c r="W82" i="24"/>
  <c r="Y82" i="24" s="1"/>
  <c r="AB82" i="24" s="1"/>
  <c r="T82" i="24"/>
  <c r="X74" i="24"/>
  <c r="W74" i="24"/>
  <c r="X70" i="24"/>
  <c r="W70" i="24"/>
  <c r="W88" i="24"/>
  <c r="Y88" i="24" s="1"/>
  <c r="AB88" i="24" s="1"/>
  <c r="T88" i="24"/>
  <c r="W100" i="24"/>
  <c r="Y100" i="24" s="1"/>
  <c r="AB100" i="24" s="1"/>
  <c r="T100" i="24"/>
  <c r="X13" i="24"/>
  <c r="Y13" i="24" s="1"/>
  <c r="AB13" i="24" s="1"/>
  <c r="T38" i="24"/>
  <c r="X47" i="24"/>
  <c r="X53" i="24"/>
  <c r="W53" i="24"/>
  <c r="X61" i="24"/>
  <c r="W61" i="24"/>
  <c r="X66" i="24"/>
  <c r="X65" i="24"/>
  <c r="W92" i="24"/>
  <c r="Y92" i="24" s="1"/>
  <c r="AB92" i="24" s="1"/>
  <c r="T92" i="24"/>
  <c r="X42" i="24"/>
  <c r="X46" i="24"/>
  <c r="X50" i="24"/>
  <c r="X85" i="24"/>
  <c r="X77" i="24"/>
  <c r="X108" i="24"/>
  <c r="X91" i="24"/>
  <c r="X103" i="24"/>
  <c r="T89" i="24"/>
  <c r="X95" i="24"/>
  <c r="Y95" i="24" s="1"/>
  <c r="AB95" i="24" s="1"/>
  <c r="X32" i="24"/>
  <c r="X41" i="24"/>
  <c r="X45" i="24"/>
  <c r="X49" i="24"/>
  <c r="X84" i="24"/>
  <c r="W75" i="24"/>
  <c r="Y75" i="24" s="1"/>
  <c r="AB75" i="24" s="1"/>
  <c r="X76" i="24"/>
  <c r="W79" i="24"/>
  <c r="Y79" i="24" s="1"/>
  <c r="AB79" i="24" s="1"/>
  <c r="W71" i="24"/>
  <c r="Y71" i="24" s="1"/>
  <c r="AB71" i="24" s="1"/>
  <c r="X107" i="24"/>
  <c r="X90" i="24"/>
  <c r="X102" i="24"/>
  <c r="T95" i="24"/>
  <c r="W105" i="24"/>
  <c r="W89" i="24"/>
  <c r="Y89" i="24" s="1"/>
  <c r="AB89" i="24" s="1"/>
  <c r="X105" i="24"/>
  <c r="X106" i="24"/>
  <c r="W3" i="20"/>
  <c r="Y3" i="20" s="1"/>
  <c r="AB3" i="20" s="1"/>
  <c r="W7" i="20"/>
  <c r="Y7" i="20" s="1"/>
  <c r="AB7" i="20" s="1"/>
  <c r="W11" i="20"/>
  <c r="Y11" i="20" s="1"/>
  <c r="X17" i="20"/>
  <c r="W17" i="20"/>
  <c r="X19" i="20"/>
  <c r="W19" i="20"/>
  <c r="X2" i="20"/>
  <c r="W2" i="20"/>
  <c r="W4" i="20"/>
  <c r="Y4" i="20" s="1"/>
  <c r="AB4" i="20" s="1"/>
  <c r="W6" i="20"/>
  <c r="Y6" i="20" s="1"/>
  <c r="AB6" i="20" s="1"/>
  <c r="W8" i="20"/>
  <c r="Y8" i="20" s="1"/>
  <c r="AB8" i="20" s="1"/>
  <c r="W10" i="20"/>
  <c r="Y10" i="20" s="1"/>
  <c r="AB10" i="20" s="1"/>
  <c r="W13" i="20"/>
  <c r="Y13" i="20" s="1"/>
  <c r="AB13" i="20" s="1"/>
  <c r="W15" i="20"/>
  <c r="Y15" i="20" s="1"/>
  <c r="AB15" i="20" s="1"/>
  <c r="Y108" i="24" l="1"/>
  <c r="AB108" i="24" s="1"/>
  <c r="Y85" i="24"/>
  <c r="AB85" i="24" s="1"/>
  <c r="Y46" i="24"/>
  <c r="AB46" i="24" s="1"/>
  <c r="Y76" i="24"/>
  <c r="AB76" i="24" s="1"/>
  <c r="Y77" i="24"/>
  <c r="AB77" i="24" s="1"/>
  <c r="Y91" i="24"/>
  <c r="AB91" i="24" s="1"/>
  <c r="Y103" i="24"/>
  <c r="AB103" i="24" s="1"/>
  <c r="Y49" i="24"/>
  <c r="AB49" i="24" s="1"/>
  <c r="Y106" i="24"/>
  <c r="AB106" i="24" s="1"/>
  <c r="Y90" i="24"/>
  <c r="AB90" i="24" s="1"/>
  <c r="Y37" i="24"/>
  <c r="AB37" i="24" s="1"/>
  <c r="Y17" i="20"/>
  <c r="AB17" i="20" s="1"/>
  <c r="Y32" i="24"/>
  <c r="AB32" i="24" s="1"/>
  <c r="Y107" i="24"/>
  <c r="AB107" i="24" s="1"/>
  <c r="Y70" i="24"/>
  <c r="AB70" i="24" s="1"/>
  <c r="Y55" i="24"/>
  <c r="AB55" i="24" s="1"/>
  <c r="Y84" i="24"/>
  <c r="AB84" i="24" s="1"/>
  <c r="Y50" i="24"/>
  <c r="AB50" i="24" s="1"/>
  <c r="Y59" i="24"/>
  <c r="AB59" i="24" s="1"/>
  <c r="Y42" i="24"/>
  <c r="AB42" i="24" s="1"/>
  <c r="Y41" i="24"/>
  <c r="AB41" i="24" s="1"/>
  <c r="Y8" i="24"/>
  <c r="AB8" i="24" s="1"/>
  <c r="Y102" i="24"/>
  <c r="AB102" i="24" s="1"/>
  <c r="Y105" i="24"/>
  <c r="AB105" i="24" s="1"/>
  <c r="Y45" i="24"/>
  <c r="AB45" i="24" s="1"/>
  <c r="Y74" i="24"/>
  <c r="AB74" i="24" s="1"/>
  <c r="Y63" i="24"/>
  <c r="AB63" i="24" s="1"/>
  <c r="Y5" i="24"/>
  <c r="AB5" i="24" s="1"/>
  <c r="Y51" i="24"/>
  <c r="AB51" i="24" s="1"/>
  <c r="Y78" i="24"/>
  <c r="AB78" i="24" s="1"/>
  <c r="Y65" i="24"/>
  <c r="AB65" i="24" s="1"/>
  <c r="Y57" i="24"/>
  <c r="AB57" i="24" s="1"/>
  <c r="Y53" i="24"/>
  <c r="AB53" i="24" s="1"/>
  <c r="Y30" i="24"/>
  <c r="AB30" i="24" s="1"/>
  <c r="Y11" i="24"/>
  <c r="AB11" i="24" s="1"/>
  <c r="Y61" i="24"/>
  <c r="AB61" i="24" s="1"/>
  <c r="Y66" i="24"/>
  <c r="AB66" i="24" s="1"/>
  <c r="Y47" i="24"/>
  <c r="AB47" i="24" s="1"/>
  <c r="Y15" i="24"/>
  <c r="AB15" i="24" s="1"/>
  <c r="Y19" i="20"/>
  <c r="AB19" i="20" s="1"/>
  <c r="Y2" i="20"/>
  <c r="AB2" i="20" s="1"/>
  <c r="AD2" i="20" l="1"/>
  <c r="AE2" i="20" s="1"/>
  <c r="AC2" i="20"/>
</calcChain>
</file>

<file path=xl/sharedStrings.xml><?xml version="1.0" encoding="utf-8"?>
<sst xmlns="http://schemas.openxmlformats.org/spreadsheetml/2006/main" count="3932" uniqueCount="445">
  <si>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</si>
  <si>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</si>
  <si>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</si>
  <si>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</si>
  <si>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</si>
  <si>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</si>
  <si>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</si>
  <si>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</si>
  <si>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</si>
  <si>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</si>
  <si>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</si>
  <si>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</si>
  <si>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</si>
  <si>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</si>
  <si>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</si>
  <si>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</si>
  <si>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</si>
  <si>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</si>
  <si>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</si>
  <si>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</si>
  <si>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</si>
  <si>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</si>
  <si>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</si>
  <si>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</si>
  <si>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</si>
  <si>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</si>
  <si>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</si>
  <si>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</si>
  <si>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</si>
  <si>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</si>
  <si>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</si>
  <si>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</si>
  <si>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</si>
  <si>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</si>
  <si>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</si>
  <si>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</si>
  <si>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</si>
  <si>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</si>
  <si>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</si>
  <si>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</si>
  <si>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</si>
  <si>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</si>
  <si>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</si>
  <si>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</si>
  <si>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</si>
  <si>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</si>
  <si>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</si>
  <si>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</si>
  <si>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</si>
  <si>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</si>
  <si>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</si>
  <si>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</si>
  <si>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</si>
  <si>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</si>
  <si>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</si>
  <si>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</si>
  <si>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</si>
  <si>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</si>
  <si>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</si>
  <si>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</si>
  <si>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</si>
  <si>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</si>
  <si>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</si>
  <si>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</si>
  <si>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</si>
  <si>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</si>
  <si>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</si>
  <si>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</si>
  <si>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</si>
  <si>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</si>
  <si>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</si>
  <si>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</si>
  <si>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</si>
  <si>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</si>
  <si>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</si>
  <si>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</si>
  <si>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</si>
  <si>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</si>
  <si>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</si>
  <si>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</si>
  <si>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</si>
  <si>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</si>
  <si>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</si>
  <si>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</si>
  <si>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</si>
  <si>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</si>
  <si>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</si>
  <si>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</si>
  <si>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</si>
  <si>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</si>
  <si>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</si>
  <si>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</si>
  <si>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</si>
  <si>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</si>
  <si>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</si>
  <si>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</si>
  <si>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</si>
  <si>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</si>
  <si>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</si>
  <si>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</si>
  <si>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</si>
  <si>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</si>
  <si>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</si>
  <si>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</si>
  <si>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</si>
  <si>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</si>
  <si>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</si>
  <si>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</si>
  <si>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</si>
  <si>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</si>
  <si>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</si>
  <si>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</si>
  <si>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</si>
  <si>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</si>
  <si>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</si>
  <si>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</si>
  <si>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</si>
  <si>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</si>
  <si>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</si>
  <si>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</si>
  <si>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</si>
  <si>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</si>
  <si>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</si>
  <si>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</si>
  <si>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</si>
  <si>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</si>
  <si>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</si>
  <si>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</si>
  <si>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</si>
  <si>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</si>
  <si>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</si>
  <si>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</si>
  <si>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</si>
  <si>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</si>
  <si>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</si>
  <si>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</si>
  <si>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</si>
  <si>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</si>
  <si>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</si>
  <si>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</si>
  <si>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</si>
  <si>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</si>
  <si>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</si>
  <si>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</si>
  <si>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</si>
  <si>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</si>
  <si>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</si>
  <si>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</si>
  <si>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</si>
  <si>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</si>
  <si>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</si>
  <si>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</si>
  <si>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</si>
  <si>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</si>
  <si>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</si>
  <si>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</si>
  <si>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</si>
  <si>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</si>
  <si>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14CĐ-CK3</t>
  </si>
  <si>
    <t>Tiện CNC cơ bản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</si>
  <si>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</si>
  <si>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</si>
  <si>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</si>
  <si>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</si>
  <si>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</si>
  <si>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</si>
  <si>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</si>
  <si>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</si>
  <si>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</si>
  <si>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</si>
  <si>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</si>
  <si>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</si>
  <si>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</si>
  <si>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</si>
  <si>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</si>
  <si>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</si>
  <si>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</si>
  <si>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</si>
  <si>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</si>
  <si>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Đồ án tính toán TK HDĐ CK</t>
  </si>
  <si>
    <t>TT tiện 1</t>
  </si>
  <si>
    <t>15CĐ-CTM4 (N1)</t>
  </si>
  <si>
    <t>15CĐ-CTM4 (N2)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</si>
  <si>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</si>
  <si>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</si>
  <si>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</si>
  <si>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</si>
  <si>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</si>
  <si>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</si>
  <si>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</si>
  <si>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</si>
  <si>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</si>
  <si>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</si>
  <si>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7, 8, 9, 10, 11</t>
  </si>
  <si>
    <t>7, 8, 9, 10, 11, 12</t>
  </si>
  <si>
    <t xml:space="preserve">15TCCN-Ô (12+2)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</si>
  <si>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</si>
  <si>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</si>
  <si>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</si>
  <si>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</si>
  <si>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</si>
  <si>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</si>
  <si>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</si>
  <si>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</si>
  <si>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</si>
  <si>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</si>
  <si>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</si>
  <si>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</si>
  <si>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</si>
  <si>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</si>
  <si>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</si>
  <si>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</si>
  <si>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</si>
  <si>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</si>
  <si>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</si>
  <si>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</si>
  <si>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</si>
  <si>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</si>
  <si>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</si>
  <si>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</si>
  <si>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</si>
  <si>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</si>
  <si>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</si>
  <si>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</si>
  <si>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</si>
  <si>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</si>
  <si>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</si>
  <si>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</si>
  <si>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</si>
  <si>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</si>
  <si>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</si>
  <si>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</si>
  <si>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C3.2-01</t>
  </si>
  <si>
    <t>TT tiện nâng cao</t>
  </si>
  <si>
    <t>Công nghệ chế tạo máy</t>
  </si>
  <si>
    <t>TT Tiện 2</t>
  </si>
  <si>
    <t xml:space="preserve">Kỹ thuật nguội 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</si>
  <si>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</si>
  <si>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</si>
  <si>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</si>
  <si>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</si>
  <si>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</si>
  <si>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</si>
  <si>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</si>
  <si>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</si>
  <si>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</si>
  <si>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</si>
  <si>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</si>
  <si>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</si>
  <si>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</si>
  <si>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</si>
  <si>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</si>
  <si>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</si>
  <si>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</si>
  <si>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</si>
  <si>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7, 8, 9, 10</t>
  </si>
  <si>
    <t>An toàn và MTCN</t>
  </si>
  <si>
    <t>11, 12</t>
  </si>
  <si>
    <t>4, 6, 7</t>
  </si>
  <si>
    <t>F2.2-03</t>
  </si>
  <si>
    <t>F2.2-04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</si>
  <si>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</si>
  <si>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</si>
  <si>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</si>
  <si>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</si>
  <si>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</si>
  <si>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</si>
  <si>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</si>
  <si>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</si>
  <si>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</si>
  <si>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</si>
  <si>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</si>
  <si>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</si>
  <si>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</si>
  <si>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TT Hàn</t>
  </si>
  <si>
    <t>16CĐN-CKL (9+4)</t>
  </si>
  <si>
    <t>Dung sai đo lường kỹ thuật</t>
  </si>
  <si>
    <t>Thực hành hàn cơ bản</t>
  </si>
  <si>
    <t>Thực hành nguội cơ bản</t>
  </si>
  <si>
    <t>H1.3-12</t>
  </si>
  <si>
    <t>9, 10, 11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</si>
  <si>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</si>
  <si>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</si>
  <si>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</si>
  <si>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</si>
  <si>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</si>
  <si>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</si>
  <si>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</si>
  <si>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</si>
  <si>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</si>
  <si>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</si>
  <si>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</si>
  <si>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</si>
  <si>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</si>
  <si>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</si>
  <si>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</si>
  <si>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</si>
  <si>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</si>
  <si>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</si>
  <si>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</si>
  <si>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</si>
  <si>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</si>
  <si>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</si>
  <si>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</si>
  <si>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</si>
  <si>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</si>
  <si>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</si>
  <si>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</si>
  <si>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</si>
  <si>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</si>
  <si>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16CĐN-Ô2 (12+3)</t>
  </si>
  <si>
    <t>16CĐN-Ô1 (12+3)</t>
  </si>
  <si>
    <t>16CĐN-Ô1 (12+3) N1</t>
  </si>
  <si>
    <t>16CĐN-Ô1 (12+3) N2</t>
  </si>
  <si>
    <t>16CĐN-Ô2 (12+3) N1</t>
  </si>
  <si>
    <t>16CĐN-Ô2 (12+3) N2</t>
  </si>
  <si>
    <t>Vật liệu cơ khí</t>
  </si>
  <si>
    <t>9,10</t>
  </si>
  <si>
    <t>Sĩ số</t>
  </si>
  <si>
    <t>KL thực tế</t>
  </si>
  <si>
    <t>KL tạm tính</t>
  </si>
  <si>
    <t>HS lớp đông</t>
  </si>
  <si>
    <t>Tổng HKI</t>
  </si>
  <si>
    <t>TT CNC</t>
  </si>
  <si>
    <t>15TN-CK</t>
  </si>
  <si>
    <t>15TN-CK (12+2)</t>
  </si>
  <si>
    <t>Cả năm</t>
  </si>
  <si>
    <t>Phụ trội</t>
  </si>
  <si>
    <t>Thực tập Gò hàn</t>
  </si>
  <si>
    <t>15CĐ-CTM1 (N1)</t>
  </si>
  <si>
    <t>15CĐ-CTM1 (N2)</t>
  </si>
  <si>
    <t>Tiện ren vuông</t>
  </si>
  <si>
    <t>Tiện ren thang</t>
  </si>
  <si>
    <t>Khoét, doa lỗ trên máy tiện</t>
  </si>
  <si>
    <t>Thực tập hàn</t>
  </si>
  <si>
    <t>Thực tập hàn cơ bản</t>
  </si>
  <si>
    <t>16CĐ-CK1 (N1)</t>
  </si>
  <si>
    <t>16CĐ-CK1 (N2)</t>
  </si>
  <si>
    <t>16CĐ-CK2 (N1)</t>
  </si>
  <si>
    <t>16CĐ-CK3 (N1)</t>
  </si>
  <si>
    <t>16CĐ-CK3 (N2)</t>
  </si>
  <si>
    <t>16CĐ-CK4 (N1)</t>
  </si>
  <si>
    <t>16CĐ-CK4 (N2)</t>
  </si>
  <si>
    <t>16CĐ-CK5 (N1)</t>
  </si>
  <si>
    <t>16CĐ-CK5 (N2)</t>
  </si>
  <si>
    <t>16CĐ-CK6 (N1)</t>
  </si>
  <si>
    <t>16CĐ-CK6 (N2)</t>
  </si>
  <si>
    <t>16CĐ-CK7 (N1)</t>
  </si>
  <si>
    <t>16CĐ-CK7 (N2)</t>
  </si>
  <si>
    <t>16CĐ-CK8 (N1)</t>
  </si>
  <si>
    <t>16CĐ-CK8 (N2)</t>
  </si>
  <si>
    <t>15CĐ-CTM2 (N1)</t>
  </si>
  <si>
    <t>15CĐ-CTM2 (N2)</t>
  </si>
  <si>
    <t>15CĐ-CTM3 (N1)</t>
  </si>
  <si>
    <t>15CĐ-CTM3 (N2)</t>
  </si>
  <si>
    <t>Miễn giảm CVHT</t>
  </si>
  <si>
    <t>X. Tiện 1</t>
  </si>
  <si>
    <t>16CĐ-ĐL1 (N1)</t>
  </si>
  <si>
    <t>16CĐ-ĐL1 (N2)</t>
  </si>
  <si>
    <t>16CĐ-ĐL2 (N1)</t>
  </si>
  <si>
    <t>16CĐ-ĐL2 (N2)</t>
  </si>
  <si>
    <t>16CĐ-ĐL3 (N1)</t>
  </si>
  <si>
    <t>16CĐ-ĐL3 (N2)</t>
  </si>
  <si>
    <t>16CĐ-ĐL4 (N1)</t>
  </si>
  <si>
    <t>16CĐ-CK2 (N2)</t>
  </si>
  <si>
    <t>16TCN-CKL</t>
  </si>
  <si>
    <t>Nguội cơ bản</t>
  </si>
  <si>
    <t>16TCN-Ô1</t>
  </si>
  <si>
    <t>Thực hành Nguội cơ bản</t>
  </si>
  <si>
    <t>Thực hành Hàn cơ bản</t>
  </si>
  <si>
    <t>16TCN-Ô2</t>
  </si>
  <si>
    <t>16TCN-Ô3</t>
  </si>
  <si>
    <t>15CĐ-CĐT</t>
  </si>
  <si>
    <t>15CĐ CĐ</t>
  </si>
  <si>
    <t>15CĐ-CĐ</t>
  </si>
  <si>
    <t>15CĐ CĐ (N1)</t>
  </si>
  <si>
    <t>15CĐ CĐ (N2)</t>
  </si>
  <si>
    <t>16TCN-Ô1 (N1)</t>
  </si>
  <si>
    <t>16TCN-Ô1 (N2)</t>
  </si>
  <si>
    <t>16TCN-Ô2 (N1)</t>
  </si>
  <si>
    <t>16TCN-Ô2 (N2)</t>
  </si>
  <si>
    <t>16TC-Ô1 (N1)</t>
  </si>
  <si>
    <t>16TC-Ô1 (N2)</t>
  </si>
  <si>
    <t>16TC-Ô2 (N1)</t>
  </si>
  <si>
    <t>16TC-Ô2 (N2)</t>
  </si>
  <si>
    <t>2, 3, 6, 7</t>
  </si>
  <si>
    <t>GVTG</t>
  </si>
  <si>
    <t>DẠY HỢP ĐỒNG</t>
  </si>
  <si>
    <t>15TCN-Đ (9+3)</t>
  </si>
  <si>
    <t>2, 3, 4</t>
  </si>
  <si>
    <t>2, 3, 4, 5, 6</t>
  </si>
  <si>
    <t>Văn Hậu</t>
  </si>
  <si>
    <t>Toán 1</t>
  </si>
  <si>
    <t>Phương Thảo</t>
  </si>
  <si>
    <t>Anh văn 1</t>
  </si>
  <si>
    <t>Hoàng Trang</t>
  </si>
  <si>
    <t>Tư tưởng HCM</t>
  </si>
  <si>
    <t>Thầy Quỳnh</t>
  </si>
  <si>
    <t>Sinh hoat lớp</t>
  </si>
  <si>
    <t>Hồng Thắm</t>
  </si>
  <si>
    <t>Thầy Dũng</t>
  </si>
  <si>
    <t>16CĐ CK7</t>
  </si>
  <si>
    <t>Sinh hoạt lớp</t>
  </si>
  <si>
    <t>Mỹ Trâm</t>
  </si>
  <si>
    <t>Cao Nga</t>
  </si>
  <si>
    <t>Minh Quý</t>
  </si>
  <si>
    <t>Minh Nghĩa</t>
  </si>
  <si>
    <t>Kỹ thuật điện tử</t>
  </si>
  <si>
    <t>Lê Hoàn</t>
  </si>
  <si>
    <t>Kỹ thuật điện</t>
  </si>
  <si>
    <t>16TCCN-CK (12+2)</t>
  </si>
  <si>
    <t>9, 10, 11, 12</t>
  </si>
  <si>
    <t>Hồng Thu</t>
  </si>
  <si>
    <t>Ngọc Chương</t>
  </si>
  <si>
    <t>Mạnh Lê Hoàn</t>
  </si>
  <si>
    <t>Thầy Long</t>
  </si>
  <si>
    <t>Thầy Chung</t>
  </si>
  <si>
    <t>Thầy Thành</t>
  </si>
  <si>
    <t>Như Mai</t>
  </si>
  <si>
    <t>16TCCN-Ô1 (12+2)</t>
  </si>
  <si>
    <t>Thành Nam</t>
  </si>
  <si>
    <t>Cô Thạch</t>
  </si>
  <si>
    <t>16CĐN-CĐT (9+4)</t>
  </si>
  <si>
    <t>14CĐ-CK1(LR)</t>
  </si>
  <si>
    <t>15TCCN-Ô (12+2) N1</t>
  </si>
  <si>
    <t>15TCCN-Ô (12+2) N2</t>
  </si>
  <si>
    <t xml:space="preserve">15TCCN-Ô (9+3) </t>
  </si>
  <si>
    <t>6,7</t>
  </si>
  <si>
    <t>15CĐ LTÔ</t>
  </si>
  <si>
    <t>14CĐ CK1-3</t>
  </si>
  <si>
    <t>15TCCN-Ô (9+3)</t>
  </si>
  <si>
    <t>15TCCN-NL</t>
  </si>
  <si>
    <t>15CĐN-Ô1</t>
  </si>
  <si>
    <t>15CĐN-Ô2</t>
  </si>
  <si>
    <t>15CĐN-Ô2 (9+4)</t>
  </si>
  <si>
    <t>15CĐN-Ô1 (9+4)</t>
  </si>
  <si>
    <t>16TN-Ô1</t>
  </si>
  <si>
    <t>16TN-Ô2</t>
  </si>
  <si>
    <t xml:space="preserve">16TCN-LĐL1 </t>
  </si>
  <si>
    <t xml:space="preserve">16TCN-LĐL2 </t>
  </si>
  <si>
    <t>Nguội lắp ráp</t>
  </si>
  <si>
    <t>Gò cơ bản</t>
  </si>
  <si>
    <t>2, 3, 4, 5</t>
  </si>
  <si>
    <t>HK1</t>
  </si>
  <si>
    <t>HK2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</si>
</sst>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0"/>
      <color rgb="FF002060"/>
      <name val="Times New Roman"/>
      <family val="1"/>
    </font>
    <font>
      <sz val="11"/>
      <color rgb="FF002060"/>
      <name val="Times New Roman"/>
      <family val="1"/>
    </font>
    <font>
      <b/>
      <sz val="11"/>
      <name val="Times New Roman"/>
      <family val="1"/>
    </font>
    <font>
      <sz val="10"/>
      <color theme="8" tint="-0.249977111117893"/>
      <name val="Times New Roman"/>
      <family val="1"/>
    </font>
    <font>
      <sz val="11"/>
      <color theme="8" tint="-0.249977111117893"/>
      <name val="Times New Roman"/>
      <family val="1"/>
    </font>
    <font>
      <b/>
      <sz val="11"/>
      <color theme="8" tint="-0.249977111117893"/>
      <name val="Times New Roman"/>
      <family val="1"/>
    </font>
    <font>
      <b/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sz val="11"/>
      <color rgb="FFC0000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9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4" borderId="1" xfId="0" applyNumberFormat="1" applyFont="1" applyFill="1" applyBorder="1"/>
    <xf numFmtId="0" fontId="9" fillId="4" borderId="1" xfId="0" applyFont="1" applyFill="1" applyBorder="1"/>
    <xf numFmtId="16" fontId="4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2" fontId="11" fillId="0" borderId="1" xfId="0" applyNumberFormat="1" applyFont="1" applyFill="1" applyBorder="1" applyAlignment="1">
      <alignment horizontal="right"/>
    </xf>
    <xf numFmtId="2" fontId="11" fillId="4" borderId="1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3" xfId="0" applyFont="1" applyFill="1" applyBorder="1"/>
    <xf numFmtId="2" fontId="11" fillId="3" borderId="1" xfId="0" applyNumberFormat="1" applyFont="1" applyFill="1" applyBorder="1" applyAlignment="1">
      <alignment horizontal="right"/>
    </xf>
    <xf numFmtId="2" fontId="13" fillId="3" borderId="1" xfId="0" applyNumberFormat="1" applyFont="1" applyFill="1" applyBorder="1" applyAlignment="1">
      <alignment horizontal="right"/>
    </xf>
    <xf numFmtId="0" fontId="13" fillId="3" borderId="0" xfId="0" applyFont="1" applyFill="1"/>
    <xf numFmtId="0" fontId="3" fillId="8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right" vertical="center" wrapText="1"/>
    </xf>
    <xf numFmtId="2" fontId="3" fillId="8" borderId="1" xfId="0" applyNumberFormat="1" applyFont="1" applyFill="1" applyBorder="1" applyAlignment="1">
      <alignment horizontal="center" vertical="center" wrapText="1"/>
    </xf>
    <xf numFmtId="2" fontId="10" fillId="8" borderId="1" xfId="0" applyNumberFormat="1" applyFont="1" applyFill="1" applyBorder="1" applyAlignment="1">
      <alignment horizontal="center" vertical="center" wrapText="1"/>
    </xf>
    <xf numFmtId="2" fontId="12" fillId="8" borderId="2" xfId="0" applyNumberFormat="1" applyFont="1" applyFill="1" applyBorder="1" applyAlignment="1">
      <alignment horizontal="center" vertical="center" wrapText="1"/>
    </xf>
    <xf numFmtId="0" fontId="1" fillId="8" borderId="0" xfId="0" applyFont="1" applyFill="1"/>
    <xf numFmtId="0" fontId="9" fillId="0" borderId="3" xfId="0" applyFont="1" applyBorder="1" applyAlignment="1">
      <alignment vertical="center"/>
    </xf>
    <xf numFmtId="0" fontId="9" fillId="0" borderId="3" xfId="0" applyFont="1" applyBorder="1"/>
    <xf numFmtId="0" fontId="9" fillId="4" borderId="3" xfId="0" applyFont="1" applyFill="1" applyBorder="1"/>
    <xf numFmtId="0" fontId="1" fillId="4" borderId="3" xfId="0" applyFont="1" applyFill="1" applyBorder="1"/>
    <xf numFmtId="0" fontId="11" fillId="0" borderId="4" xfId="0" applyFont="1" applyBorder="1"/>
    <xf numFmtId="0" fontId="4" fillId="3" borderId="3" xfId="0" applyFont="1" applyFill="1" applyBorder="1"/>
    <xf numFmtId="0" fontId="11" fillId="8" borderId="0" xfId="0" applyFont="1" applyFill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3" fillId="4" borderId="1" xfId="0" applyNumberFormat="1" applyFont="1" applyFill="1" applyBorder="1" applyAlignment="1">
      <alignment horizontal="right"/>
    </xf>
    <xf numFmtId="2" fontId="14" fillId="4" borderId="1" xfId="0" applyNumberFormat="1" applyFont="1" applyFill="1" applyBorder="1" applyAlignment="1">
      <alignment horizontal="right"/>
    </xf>
    <xf numFmtId="0" fontId="9" fillId="9" borderId="1" xfId="0" applyNumberFormat="1" applyFont="1" applyFill="1" applyBorder="1"/>
    <xf numFmtId="0" fontId="9" fillId="9" borderId="1" xfId="0" applyFont="1" applyFill="1" applyBorder="1" applyAlignment="1">
      <alignment horizontal="center"/>
    </xf>
    <xf numFmtId="0" fontId="9" fillId="9" borderId="1" xfId="0" applyFont="1" applyFill="1" applyBorder="1"/>
    <xf numFmtId="0" fontId="9" fillId="9" borderId="1" xfId="0" applyNumberFormat="1" applyFont="1" applyFill="1" applyBorder="1" applyAlignment="1">
      <alignment horizontal="center"/>
    </xf>
    <xf numFmtId="1" fontId="9" fillId="9" borderId="1" xfId="0" applyNumberFormat="1" applyFont="1" applyFill="1" applyBorder="1" applyAlignment="1">
      <alignment horizontal="right" vertical="center"/>
    </xf>
    <xf numFmtId="1" fontId="9" fillId="9" borderId="1" xfId="0" applyNumberFormat="1" applyFont="1" applyFill="1" applyBorder="1" applyAlignment="1">
      <alignment horizontal="right"/>
    </xf>
    <xf numFmtId="2" fontId="9" fillId="9" borderId="1" xfId="0" applyNumberFormat="1" applyFont="1" applyFill="1" applyBorder="1" applyAlignment="1">
      <alignment horizontal="right"/>
    </xf>
    <xf numFmtId="2" fontId="9" fillId="9" borderId="1" xfId="0" applyNumberFormat="1" applyFont="1" applyFill="1" applyBorder="1" applyAlignment="1">
      <alignment horizontal="right" vertical="center"/>
    </xf>
    <xf numFmtId="2" fontId="13" fillId="9" borderId="1" xfId="0" applyNumberFormat="1" applyFont="1" applyFill="1" applyBorder="1" applyAlignment="1">
      <alignment horizontal="right"/>
    </xf>
    <xf numFmtId="0" fontId="1" fillId="9" borderId="1" xfId="0" applyNumberFormat="1" applyFont="1" applyFill="1" applyBorder="1"/>
    <xf numFmtId="0" fontId="1" fillId="9" borderId="1" xfId="0" applyFont="1" applyFill="1" applyBorder="1" applyAlignment="1">
      <alignment horizontal="center"/>
    </xf>
    <xf numFmtId="0" fontId="1" fillId="9" borderId="1" xfId="0" applyFont="1" applyFill="1" applyBorder="1"/>
    <xf numFmtId="0" fontId="1" fillId="9" borderId="1" xfId="0" applyNumberFormat="1" applyFont="1" applyFill="1" applyBorder="1" applyAlignment="1">
      <alignment horizontal="center"/>
    </xf>
    <xf numFmtId="1" fontId="1" fillId="9" borderId="1" xfId="0" applyNumberFormat="1" applyFont="1" applyFill="1" applyBorder="1" applyAlignment="1">
      <alignment horizontal="right" vertical="center"/>
    </xf>
    <xf numFmtId="1" fontId="1" fillId="9" borderId="1" xfId="0" applyNumberFormat="1" applyFont="1" applyFill="1" applyBorder="1" applyAlignment="1">
      <alignment horizontal="right"/>
    </xf>
    <xf numFmtId="2" fontId="1" fillId="9" borderId="1" xfId="0" applyNumberFormat="1" applyFont="1" applyFill="1" applyBorder="1" applyAlignment="1">
      <alignment horizontal="right"/>
    </xf>
    <xf numFmtId="2" fontId="1" fillId="9" borderId="1" xfId="0" applyNumberFormat="1" applyFont="1" applyFill="1" applyBorder="1" applyAlignment="1">
      <alignment horizontal="right" vertical="center"/>
    </xf>
    <xf numFmtId="0" fontId="9" fillId="9" borderId="1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0" fontId="9" fillId="9" borderId="1" xfId="0" applyNumberFormat="1" applyFont="1" applyFill="1" applyBorder="1" applyAlignment="1">
      <alignment horizontal="left" vertical="center"/>
    </xf>
    <xf numFmtId="2" fontId="17" fillId="0" borderId="1" xfId="0" applyNumberFormat="1" applyFont="1" applyFill="1" applyBorder="1" applyAlignment="1">
      <alignment horizontal="right"/>
    </xf>
    <xf numFmtId="0" fontId="16" fillId="0" borderId="3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2" fontId="17" fillId="4" borderId="1" xfId="0" applyNumberFormat="1" applyFont="1" applyFill="1" applyBorder="1" applyAlignment="1">
      <alignment horizontal="right"/>
    </xf>
    <xf numFmtId="0" fontId="16" fillId="4" borderId="3" xfId="0" applyFont="1" applyFill="1" applyBorder="1"/>
    <xf numFmtId="0" fontId="16" fillId="4" borderId="1" xfId="0" applyFont="1" applyFill="1" applyBorder="1"/>
    <xf numFmtId="0" fontId="16" fillId="0" borderId="3" xfId="0" applyFont="1" applyBorder="1"/>
    <xf numFmtId="0" fontId="16" fillId="0" borderId="1" xfId="0" applyFont="1" applyBorder="1"/>
    <xf numFmtId="2" fontId="18" fillId="0" borderId="1" xfId="0" applyNumberFormat="1" applyFont="1" applyFill="1" applyBorder="1" applyAlignment="1">
      <alignment horizontal="right"/>
    </xf>
    <xf numFmtId="0" fontId="8" fillId="10" borderId="1" xfId="0" applyFont="1" applyFill="1" applyBorder="1" applyAlignment="1">
      <alignment horizontal="left"/>
    </xf>
    <xf numFmtId="0" fontId="9" fillId="10" borderId="1" xfId="0" applyNumberFormat="1" applyFont="1" applyFill="1" applyBorder="1"/>
    <xf numFmtId="0" fontId="9" fillId="10" borderId="1" xfId="0" applyFont="1" applyFill="1" applyBorder="1" applyAlignment="1">
      <alignment horizontal="center"/>
    </xf>
    <xf numFmtId="0" fontId="9" fillId="10" borderId="1" xfId="0" applyNumberFormat="1" applyFont="1" applyFill="1" applyBorder="1" applyAlignment="1">
      <alignment horizontal="left"/>
    </xf>
    <xf numFmtId="0" fontId="9" fillId="10" borderId="1" xfId="0" applyFont="1" applyFill="1" applyBorder="1"/>
    <xf numFmtId="0" fontId="9" fillId="10" borderId="1" xfId="0" applyNumberFormat="1" applyFont="1" applyFill="1" applyBorder="1" applyAlignment="1">
      <alignment horizontal="center"/>
    </xf>
    <xf numFmtId="1" fontId="9" fillId="10" borderId="1" xfId="0" applyNumberFormat="1" applyFont="1" applyFill="1" applyBorder="1" applyAlignment="1">
      <alignment horizontal="right" vertical="center"/>
    </xf>
    <xf numFmtId="1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/>
    </xf>
    <xf numFmtId="2" fontId="9" fillId="10" borderId="1" xfId="0" applyNumberFormat="1" applyFont="1" applyFill="1" applyBorder="1" applyAlignment="1">
      <alignment horizontal="right" vertical="center"/>
    </xf>
    <xf numFmtId="2" fontId="13" fillId="10" borderId="2" xfId="0" applyNumberFormat="1" applyFont="1" applyFill="1" applyBorder="1" applyAlignment="1">
      <alignment horizontal="right"/>
    </xf>
    <xf numFmtId="2" fontId="13" fillId="10" borderId="1" xfId="0" applyNumberFormat="1" applyFont="1" applyFill="1" applyBorder="1" applyAlignment="1">
      <alignment horizontal="right"/>
    </xf>
    <xf numFmtId="0" fontId="9" fillId="10" borderId="1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/>
    </xf>
    <xf numFmtId="0" fontId="16" fillId="10" borderId="1" xfId="0" applyNumberFormat="1" applyFont="1" applyFill="1" applyBorder="1"/>
    <xf numFmtId="0" fontId="16" fillId="10" borderId="1" xfId="0" applyFont="1" applyFill="1" applyBorder="1" applyAlignment="1">
      <alignment horizontal="center"/>
    </xf>
    <xf numFmtId="0" fontId="16" fillId="10" borderId="1" xfId="0" applyNumberFormat="1" applyFont="1" applyFill="1" applyBorder="1" applyAlignment="1">
      <alignment horizontal="left" wrapText="1"/>
    </xf>
    <xf numFmtId="0" fontId="16" fillId="10" borderId="1" xfId="0" applyNumberFormat="1" applyFont="1" applyFill="1" applyBorder="1" applyAlignment="1">
      <alignment horizontal="center"/>
    </xf>
    <xf numFmtId="1" fontId="16" fillId="10" borderId="1" xfId="0" applyNumberFormat="1" applyFont="1" applyFill="1" applyBorder="1" applyAlignment="1">
      <alignment horizontal="right" vertical="center"/>
    </xf>
    <xf numFmtId="1" fontId="16" fillId="10" borderId="1" xfId="0" applyNumberFormat="1" applyFont="1" applyFill="1" applyBorder="1" applyAlignment="1">
      <alignment horizontal="right"/>
    </xf>
    <xf numFmtId="0" fontId="16" fillId="10" borderId="1" xfId="0" applyFont="1" applyFill="1" applyBorder="1"/>
    <xf numFmtId="2" fontId="16" fillId="10" borderId="1" xfId="0" applyNumberFormat="1" applyFont="1" applyFill="1" applyBorder="1" applyAlignment="1">
      <alignment horizontal="right"/>
    </xf>
    <xf numFmtId="2" fontId="16" fillId="10" borderId="1" xfId="0" applyNumberFormat="1" applyFont="1" applyFill="1" applyBorder="1" applyAlignment="1">
      <alignment horizontal="right" vertical="center"/>
    </xf>
    <xf numFmtId="0" fontId="16" fillId="10" borderId="1" xfId="0" applyNumberFormat="1" applyFont="1" applyFill="1" applyBorder="1" applyAlignment="1">
      <alignment horizontal="left"/>
    </xf>
    <xf numFmtId="0" fontId="16" fillId="10" borderId="1" xfId="0" applyFont="1" applyFill="1" applyBorder="1" applyAlignment="1">
      <alignment horizontal="left" vertical="center"/>
    </xf>
    <xf numFmtId="0" fontId="15" fillId="11" borderId="1" xfId="0" applyFont="1" applyFill="1" applyBorder="1" applyAlignment="1">
      <alignment horizontal="left"/>
    </xf>
    <xf numFmtId="0" fontId="16" fillId="11" borderId="1" xfId="0" applyNumberFormat="1" applyFont="1" applyFill="1" applyBorder="1"/>
    <xf numFmtId="0" fontId="16" fillId="11" borderId="1" xfId="0" applyFont="1" applyFill="1" applyBorder="1" applyAlignment="1">
      <alignment horizontal="center"/>
    </xf>
    <xf numFmtId="0" fontId="16" fillId="11" borderId="1" xfId="0" applyFont="1" applyFill="1" applyBorder="1"/>
    <xf numFmtId="0" fontId="16" fillId="11" borderId="1" xfId="0" applyNumberFormat="1" applyFont="1" applyFill="1" applyBorder="1" applyAlignment="1">
      <alignment horizontal="center"/>
    </xf>
    <xf numFmtId="1" fontId="16" fillId="11" borderId="1" xfId="0" applyNumberFormat="1" applyFont="1" applyFill="1" applyBorder="1" applyAlignment="1">
      <alignment horizontal="right" vertical="center"/>
    </xf>
    <xf numFmtId="1" fontId="16" fillId="11" borderId="1" xfId="0" applyNumberFormat="1" applyFont="1" applyFill="1" applyBorder="1" applyAlignment="1">
      <alignment horizontal="right"/>
    </xf>
    <xf numFmtId="2" fontId="16" fillId="11" borderId="1" xfId="0" applyNumberFormat="1" applyFont="1" applyFill="1" applyBorder="1" applyAlignment="1">
      <alignment horizontal="right"/>
    </xf>
    <xf numFmtId="2" fontId="16" fillId="11" borderId="1" xfId="0" applyNumberFormat="1" applyFont="1" applyFill="1" applyBorder="1" applyAlignment="1">
      <alignment horizontal="right" vertical="center"/>
    </xf>
    <xf numFmtId="0" fontId="16" fillId="11" borderId="1" xfId="0" applyNumberFormat="1" applyFont="1" applyFill="1" applyBorder="1" applyAlignment="1">
      <alignment horizontal="left"/>
    </xf>
    <xf numFmtId="0" fontId="8" fillId="11" borderId="1" xfId="0" applyFont="1" applyFill="1" applyBorder="1" applyAlignment="1">
      <alignment horizontal="left"/>
    </xf>
    <xf numFmtId="0" fontId="9" fillId="11" borderId="1" xfId="0" applyNumberFormat="1" applyFont="1" applyFill="1" applyBorder="1"/>
    <xf numFmtId="0" fontId="9" fillId="11" borderId="1" xfId="0" applyFont="1" applyFill="1" applyBorder="1" applyAlignment="1">
      <alignment horizontal="center"/>
    </xf>
    <xf numFmtId="0" fontId="9" fillId="11" borderId="1" xfId="0" applyNumberFormat="1" applyFont="1" applyFill="1" applyBorder="1" applyAlignment="1">
      <alignment horizontal="left"/>
    </xf>
    <xf numFmtId="0" fontId="9" fillId="11" borderId="1" xfId="0" applyNumberFormat="1" applyFont="1" applyFill="1" applyBorder="1" applyAlignment="1">
      <alignment horizontal="center"/>
    </xf>
    <xf numFmtId="1" fontId="9" fillId="11" borderId="1" xfId="0" applyNumberFormat="1" applyFont="1" applyFill="1" applyBorder="1" applyAlignment="1">
      <alignment horizontal="right" vertical="center"/>
    </xf>
    <xf numFmtId="1" fontId="9" fillId="11" borderId="1" xfId="0" applyNumberFormat="1" applyFont="1" applyFill="1" applyBorder="1" applyAlignment="1">
      <alignment horizontal="right"/>
    </xf>
    <xf numFmtId="0" fontId="9" fillId="11" borderId="1" xfId="0" applyFont="1" applyFill="1" applyBorder="1"/>
    <xf numFmtId="2" fontId="9" fillId="11" borderId="1" xfId="0" applyNumberFormat="1" applyFont="1" applyFill="1" applyBorder="1" applyAlignment="1">
      <alignment horizontal="right"/>
    </xf>
    <xf numFmtId="2" fontId="9" fillId="11" borderId="1" xfId="0" applyNumberFormat="1" applyFont="1" applyFill="1" applyBorder="1" applyAlignment="1">
      <alignment horizontal="right" vertical="center"/>
    </xf>
    <xf numFmtId="0" fontId="1" fillId="11" borderId="1" xfId="0" applyNumberFormat="1" applyFont="1" applyFill="1" applyBorder="1"/>
    <xf numFmtId="2" fontId="13" fillId="11" borderId="2" xfId="0" applyNumberFormat="1" applyFont="1" applyFill="1" applyBorder="1" applyAlignment="1">
      <alignment horizontal="right"/>
    </xf>
    <xf numFmtId="2" fontId="13" fillId="11" borderId="1" xfId="0" applyNumberFormat="1" applyFont="1" applyFill="1" applyBorder="1" applyAlignment="1">
      <alignment horizontal="right"/>
    </xf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/>
    </xf>
    <xf numFmtId="2" fontId="9" fillId="4" borderId="1" xfId="0" applyNumberFormat="1" applyFont="1" applyFill="1" applyBorder="1" applyAlignment="1">
      <alignment horizontal="right" vertical="center"/>
    </xf>
    <xf numFmtId="0" fontId="16" fillId="11" borderId="1" xfId="0" applyFont="1" applyFill="1" applyBorder="1" applyAlignment="1">
      <alignment horizontal="center" vertical="center"/>
    </xf>
    <xf numFmtId="0" fontId="9" fillId="11" borderId="1" xfId="0" applyNumberFormat="1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16" fillId="10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1" fillId="9" borderId="1" xfId="0" applyNumberFormat="1" applyFont="1" applyFill="1" applyBorder="1" applyAlignment="1">
      <alignment horizontal="center"/>
    </xf>
    <xf numFmtId="2" fontId="14" fillId="0" borderId="1" xfId="0" applyNumberFormat="1" applyFont="1" applyFill="1" applyBorder="1" applyAlignment="1">
      <alignment horizontal="right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7" fillId="11" borderId="1" xfId="0" applyFont="1" applyFill="1" applyBorder="1" applyAlignment="1">
      <alignment horizontal="left"/>
    </xf>
    <xf numFmtId="0" fontId="1" fillId="11" borderId="1" xfId="0" applyFont="1" applyFill="1" applyBorder="1" applyAlignment="1">
      <alignment horizontal="center"/>
    </xf>
    <xf numFmtId="0" fontId="1" fillId="11" borderId="1" xfId="0" applyNumberFormat="1" applyFont="1" applyFill="1" applyBorder="1" applyAlignment="1">
      <alignment horizontal="left"/>
    </xf>
    <xf numFmtId="0" fontId="1" fillId="11" borderId="1" xfId="0" applyNumberFormat="1" applyFont="1" applyFill="1" applyBorder="1" applyAlignment="1">
      <alignment horizontal="center" vertical="center"/>
    </xf>
    <xf numFmtId="0" fontId="1" fillId="11" borderId="1" xfId="0" applyNumberFormat="1" applyFont="1" applyFill="1" applyBorder="1" applyAlignment="1">
      <alignment horizontal="center"/>
    </xf>
    <xf numFmtId="1" fontId="1" fillId="11" borderId="1" xfId="0" applyNumberFormat="1" applyFont="1" applyFill="1" applyBorder="1" applyAlignment="1">
      <alignment horizontal="right" vertical="center"/>
    </xf>
    <xf numFmtId="1" fontId="1" fillId="11" borderId="1" xfId="0" applyNumberFormat="1" applyFont="1" applyFill="1" applyBorder="1" applyAlignment="1">
      <alignment horizontal="right"/>
    </xf>
    <xf numFmtId="0" fontId="1" fillId="11" borderId="1" xfId="0" applyFont="1" applyFill="1" applyBorder="1"/>
    <xf numFmtId="2" fontId="1" fillId="11" borderId="1" xfId="0" applyNumberFormat="1" applyFont="1" applyFill="1" applyBorder="1" applyAlignment="1">
      <alignment horizontal="right"/>
    </xf>
    <xf numFmtId="2" fontId="1" fillId="11" borderId="1" xfId="0" applyNumberFormat="1" applyFont="1" applyFill="1" applyBorder="1" applyAlignment="1">
      <alignment horizontal="right" vertical="center"/>
    </xf>
    <xf numFmtId="2" fontId="1" fillId="11" borderId="2" xfId="0" applyNumberFormat="1" applyFont="1" applyFill="1" applyBorder="1" applyAlignment="1">
      <alignment horizontal="right"/>
    </xf>
    <xf numFmtId="0" fontId="1" fillId="9" borderId="1" xfId="0" applyNumberFormat="1" applyFont="1" applyFill="1" applyBorder="1" applyAlignment="1">
      <alignment horizontal="center" vertical="center"/>
    </xf>
    <xf numFmtId="2" fontId="11" fillId="10" borderId="1" xfId="0" applyNumberFormat="1" applyFont="1" applyFill="1" applyBorder="1" applyAlignment="1">
      <alignment horizontal="right"/>
    </xf>
    <xf numFmtId="0" fontId="4" fillId="10" borderId="3" xfId="0" applyFont="1" applyFill="1" applyBorder="1"/>
    <xf numFmtId="0" fontId="4" fillId="10" borderId="1" xfId="0" applyFont="1" applyFill="1" applyBorder="1"/>
    <xf numFmtId="2" fontId="2" fillId="0" borderId="1" xfId="0" applyNumberFormat="1" applyFont="1" applyFill="1" applyBorder="1" applyAlignment="1">
      <alignment horizontal="right"/>
    </xf>
    <xf numFmtId="0" fontId="16" fillId="11" borderId="1" xfId="0" applyNumberFormat="1" applyFont="1" applyFill="1" applyBorder="1" applyAlignment="1">
      <alignment horizontal="left" wrapText="1"/>
    </xf>
    <xf numFmtId="0" fontId="5" fillId="11" borderId="1" xfId="0" applyFont="1" applyFill="1" applyBorder="1" applyAlignment="1">
      <alignment horizontal="left"/>
    </xf>
    <xf numFmtId="0" fontId="4" fillId="11" borderId="1" xfId="0" applyNumberFormat="1" applyFont="1" applyFill="1" applyBorder="1"/>
    <xf numFmtId="0" fontId="4" fillId="11" borderId="1" xfId="0" applyFont="1" applyFill="1" applyBorder="1" applyAlignment="1">
      <alignment horizontal="center"/>
    </xf>
    <xf numFmtId="0" fontId="4" fillId="11" borderId="1" xfId="0" applyNumberFormat="1" applyFont="1" applyFill="1" applyBorder="1" applyAlignment="1">
      <alignment horizontal="left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/>
    </xf>
    <xf numFmtId="1" fontId="4" fillId="11" borderId="1" xfId="0" applyNumberFormat="1" applyFont="1" applyFill="1" applyBorder="1" applyAlignment="1">
      <alignment horizontal="right" vertical="center"/>
    </xf>
    <xf numFmtId="1" fontId="4" fillId="11" borderId="1" xfId="0" applyNumberFormat="1" applyFont="1" applyFill="1" applyBorder="1" applyAlignment="1">
      <alignment horizontal="right"/>
    </xf>
    <xf numFmtId="0" fontId="4" fillId="11" borderId="1" xfId="0" applyFont="1" applyFill="1" applyBorder="1"/>
    <xf numFmtId="2" fontId="4" fillId="11" borderId="1" xfId="0" applyNumberFormat="1" applyFont="1" applyFill="1" applyBorder="1" applyAlignment="1">
      <alignment horizontal="right"/>
    </xf>
    <xf numFmtId="2" fontId="4" fillId="11" borderId="1" xfId="0" applyNumberFormat="1" applyFont="1" applyFill="1" applyBorder="1" applyAlignment="1">
      <alignment horizontal="right" vertical="center"/>
    </xf>
    <xf numFmtId="2" fontId="4" fillId="11" borderId="2" xfId="0" applyNumberFormat="1" applyFont="1" applyFill="1" applyBorder="1" applyAlignment="1">
      <alignment horizontal="right"/>
    </xf>
    <xf numFmtId="0" fontId="9" fillId="12" borderId="1" xfId="0" applyNumberFormat="1" applyFont="1" applyFill="1" applyBorder="1"/>
    <xf numFmtId="0" fontId="9" fillId="12" borderId="1" xfId="0" applyFont="1" applyFill="1" applyBorder="1" applyAlignment="1">
      <alignment horizontal="center"/>
    </xf>
    <xf numFmtId="0" fontId="9" fillId="12" borderId="1" xfId="0" applyNumberFormat="1" applyFont="1" applyFill="1" applyBorder="1" applyAlignment="1">
      <alignment horizontal="center"/>
    </xf>
    <xf numFmtId="1" fontId="9" fillId="12" borderId="1" xfId="0" applyNumberFormat="1" applyFont="1" applyFill="1" applyBorder="1" applyAlignment="1">
      <alignment horizontal="right" vertical="center"/>
    </xf>
    <xf numFmtId="1" fontId="9" fillId="12" borderId="1" xfId="0" applyNumberFormat="1" applyFont="1" applyFill="1" applyBorder="1" applyAlignment="1">
      <alignment horizontal="right"/>
    </xf>
    <xf numFmtId="0" fontId="9" fillId="12" borderId="1" xfId="0" applyFont="1" applyFill="1" applyBorder="1"/>
    <xf numFmtId="2" fontId="9" fillId="12" borderId="1" xfId="0" applyNumberFormat="1" applyFont="1" applyFill="1" applyBorder="1" applyAlignment="1">
      <alignment horizontal="right"/>
    </xf>
    <xf numFmtId="2" fontId="9" fillId="12" borderId="1" xfId="0" applyNumberFormat="1" applyFont="1" applyFill="1" applyBorder="1" applyAlignment="1">
      <alignment horizontal="right" vertical="center"/>
    </xf>
    <xf numFmtId="2" fontId="13" fillId="12" borderId="1" xfId="0" applyNumberFormat="1" applyFont="1" applyFill="1" applyBorder="1" applyAlignment="1">
      <alignment horizontal="right"/>
    </xf>
    <xf numFmtId="0" fontId="9" fillId="10" borderId="1" xfId="0" applyNumberFormat="1" applyFont="1" applyFill="1" applyBorder="1" applyAlignment="1">
      <alignment horizontal="center" vertical="center"/>
    </xf>
    <xf numFmtId="2" fontId="9" fillId="10" borderId="2" xfId="0" applyNumberFormat="1" applyFont="1" applyFill="1" applyBorder="1" applyAlignment="1">
      <alignment horizontal="right"/>
    </xf>
    <xf numFmtId="0" fontId="5" fillId="10" borderId="1" xfId="0" applyFont="1" applyFill="1" applyBorder="1" applyAlignment="1">
      <alignment horizontal="left"/>
    </xf>
    <xf numFmtId="0" fontId="4" fillId="10" borderId="1" xfId="0" applyNumberFormat="1" applyFont="1" applyFill="1" applyBorder="1"/>
    <xf numFmtId="0" fontId="4" fillId="10" borderId="1" xfId="0" applyFont="1" applyFill="1" applyBorder="1" applyAlignment="1">
      <alignment horizontal="center"/>
    </xf>
    <xf numFmtId="0" fontId="4" fillId="10" borderId="1" xfId="0" applyNumberFormat="1" applyFont="1" applyFill="1" applyBorder="1" applyAlignment="1">
      <alignment horizontal="left"/>
    </xf>
    <xf numFmtId="0" fontId="4" fillId="10" borderId="1" xfId="0" applyNumberFormat="1" applyFont="1" applyFill="1" applyBorder="1" applyAlignment="1">
      <alignment horizontal="left" wrapText="1"/>
    </xf>
    <xf numFmtId="0" fontId="4" fillId="10" borderId="1" xfId="0" applyNumberFormat="1" applyFont="1" applyFill="1" applyBorder="1" applyAlignment="1">
      <alignment horizontal="center" vertical="center" wrapText="1"/>
    </xf>
    <xf numFmtId="0" fontId="4" fillId="10" borderId="1" xfId="0" applyNumberFormat="1" applyFont="1" applyFill="1" applyBorder="1" applyAlignment="1">
      <alignment horizontal="center"/>
    </xf>
    <xf numFmtId="1" fontId="4" fillId="10" borderId="1" xfId="0" applyNumberFormat="1" applyFont="1" applyFill="1" applyBorder="1" applyAlignment="1">
      <alignment horizontal="right" vertical="center"/>
    </xf>
    <xf numFmtId="1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/>
    </xf>
    <xf numFmtId="2" fontId="4" fillId="10" borderId="1" xfId="0" applyNumberFormat="1" applyFont="1" applyFill="1" applyBorder="1" applyAlignment="1">
      <alignment horizontal="right" vertical="center"/>
    </xf>
    <xf numFmtId="2" fontId="4" fillId="10" borderId="2" xfId="0" applyNumberFormat="1" applyFont="1" applyFill="1" applyBorder="1" applyAlignment="1">
      <alignment horizontal="right"/>
    </xf>
    <xf numFmtId="2" fontId="16" fillId="10" borderId="2" xfId="0" applyNumberFormat="1" applyFont="1" applyFill="1" applyBorder="1" applyAlignment="1">
      <alignment horizontal="right"/>
    </xf>
    <xf numFmtId="0" fontId="9" fillId="1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left" vertical="center"/>
    </xf>
    <xf numFmtId="0" fontId="1" fillId="11" borderId="1" xfId="0" applyNumberFormat="1" applyFont="1" applyFill="1" applyBorder="1" applyAlignment="1">
      <alignment horizontal="left" wrapText="1"/>
    </xf>
    <xf numFmtId="0" fontId="1" fillId="11" borderId="1" xfId="0" applyNumberFormat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left" vertical="center"/>
    </xf>
    <xf numFmtId="0" fontId="16" fillId="11" borderId="1" xfId="0" applyFont="1" applyFill="1" applyBorder="1" applyAlignment="1">
      <alignment horizontal="left" vertical="center"/>
    </xf>
    <xf numFmtId="0" fontId="9" fillId="12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/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 wrapText="1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2" fontId="11" fillId="4" borderId="2" xfId="0" applyNumberFormat="1" applyFont="1" applyFill="1" applyBorder="1" applyAlignment="1">
      <alignment horizontal="right"/>
    </xf>
    <xf numFmtId="0" fontId="4" fillId="5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/>
    <xf numFmtId="0" fontId="1" fillId="5" borderId="1" xfId="0" applyFont="1" applyFill="1" applyBorder="1"/>
    <xf numFmtId="0" fontId="4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/>
    </xf>
    <xf numFmtId="0" fontId="4" fillId="13" borderId="1" xfId="0" applyNumberFormat="1" applyFont="1" applyFill="1" applyBorder="1" applyAlignment="1">
      <alignment horizontal="left" vertical="center"/>
    </xf>
    <xf numFmtId="0" fontId="4" fillId="13" borderId="1" xfId="0" applyNumberFormat="1" applyFont="1" applyFill="1" applyBorder="1"/>
    <xf numFmtId="0" fontId="4" fillId="13" borderId="1" xfId="0" applyFont="1" applyFill="1" applyBorder="1" applyAlignment="1">
      <alignment horizontal="center"/>
    </xf>
    <xf numFmtId="0" fontId="4" fillId="13" borderId="1" xfId="0" applyFont="1" applyFill="1" applyBorder="1"/>
    <xf numFmtId="0" fontId="4" fillId="13" borderId="1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9" fillId="13" borderId="1" xfId="0" applyNumberFormat="1" applyFont="1" applyFill="1" applyBorder="1" applyAlignment="1">
      <alignment horizontal="left" vertical="center"/>
    </xf>
    <xf numFmtId="0" fontId="19" fillId="13" borderId="1" xfId="0" applyNumberFormat="1" applyFont="1" applyFill="1" applyBorder="1"/>
    <xf numFmtId="0" fontId="19" fillId="13" borderId="1" xfId="0" applyFont="1" applyFill="1" applyBorder="1" applyAlignment="1">
      <alignment horizontal="center"/>
    </xf>
    <xf numFmtId="0" fontId="19" fillId="13" borderId="1" xfId="0" applyFont="1" applyFill="1" applyBorder="1"/>
    <xf numFmtId="0" fontId="19" fillId="13" borderId="1" xfId="0" applyNumberFormat="1" applyFont="1" applyFill="1" applyBorder="1" applyAlignment="1">
      <alignment horizontal="center"/>
    </xf>
    <xf numFmtId="0" fontId="4" fillId="13" borderId="1" xfId="0" applyFont="1" applyFill="1" applyBorder="1" applyAlignment="1">
      <alignment horizontal="left"/>
    </xf>
    <xf numFmtId="0" fontId="4" fillId="13" borderId="1" xfId="0" applyNumberFormat="1" applyFont="1" applyFill="1" applyBorder="1" applyAlignment="1">
      <alignment horizontal="left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0" fontId="9" fillId="5" borderId="1" xfId="0" applyNumberFormat="1" applyFont="1" applyFill="1" applyBorder="1" applyAlignment="1">
      <alignment horizontal="left" vertical="center"/>
    </xf>
    <xf numFmtId="0" fontId="9" fillId="5" borderId="1" xfId="0" applyNumberFormat="1" applyFont="1" applyFill="1" applyBorder="1"/>
    <xf numFmtId="0" fontId="9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9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16" fontId="4" fillId="3" borderId="1" xfId="0" applyNumberFormat="1" applyFont="1" applyFill="1" applyBorder="1" applyAlignment="1">
      <alignment horizontal="center"/>
    </xf>
    <xf numFmtId="0" fontId="9" fillId="14" borderId="1" xfId="0" applyFont="1" applyFill="1" applyBorder="1"/>
    <xf numFmtId="0" fontId="20" fillId="14" borderId="1" xfId="0" applyNumberFormat="1" applyFont="1" applyFill="1" applyBorder="1" applyAlignment="1">
      <alignment horizontal="left" vertical="center"/>
    </xf>
    <xf numFmtId="0" fontId="20" fillId="14" borderId="1" xfId="0" applyNumberFormat="1" applyFont="1" applyFill="1" applyBorder="1"/>
    <xf numFmtId="0" fontId="20" fillId="14" borderId="1" xfId="0" applyFont="1" applyFill="1" applyBorder="1" applyAlignment="1">
      <alignment horizontal="center"/>
    </xf>
    <xf numFmtId="0" fontId="20" fillId="14" borderId="1" xfId="0" applyFont="1" applyFill="1" applyBorder="1"/>
    <xf numFmtId="0" fontId="20" fillId="14" borderId="1" xfId="0" applyFont="1" applyFill="1" applyBorder="1" applyAlignment="1">
      <alignment horizontal="center" vertical="center"/>
    </xf>
    <xf numFmtId="0" fontId="20" fillId="14" borderId="1" xfId="0" applyNumberFormat="1" applyFont="1" applyFill="1" applyBorder="1" applyAlignment="1">
      <alignment horizontal="center"/>
    </xf>
    <xf numFmtId="1" fontId="20" fillId="14" borderId="1" xfId="0" applyNumberFormat="1" applyFont="1" applyFill="1" applyBorder="1" applyAlignment="1">
      <alignment horizontal="right" vertical="center"/>
    </xf>
    <xf numFmtId="1" fontId="20" fillId="14" borderId="1" xfId="0" applyNumberFormat="1" applyFont="1" applyFill="1" applyBorder="1" applyAlignment="1">
      <alignment horizontal="right"/>
    </xf>
    <xf numFmtId="2" fontId="20" fillId="14" borderId="1" xfId="0" applyNumberFormat="1" applyFont="1" applyFill="1" applyBorder="1" applyAlignment="1">
      <alignment horizontal="right"/>
    </xf>
    <xf numFmtId="2" fontId="20" fillId="14" borderId="1" xfId="0" applyNumberFormat="1" applyFont="1" applyFill="1" applyBorder="1" applyAlignment="1">
      <alignment horizontal="right" vertical="center"/>
    </xf>
    <xf numFmtId="2" fontId="20" fillId="14" borderId="2" xfId="0" applyNumberFormat="1" applyFont="1" applyFill="1" applyBorder="1" applyAlignment="1">
      <alignment horizontal="right"/>
    </xf>
    <xf numFmtId="0" fontId="20" fillId="14" borderId="1" xfId="0" applyFont="1" applyFill="1" applyBorder="1" applyAlignment="1">
      <alignment horizontal="left"/>
    </xf>
    <xf numFmtId="0" fontId="20" fillId="14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/>
    <xf numFmtId="2" fontId="11" fillId="14" borderId="1" xfId="0" applyNumberFormat="1" applyFont="1" applyFill="1" applyBorder="1" applyAlignment="1">
      <alignment horizontal="right"/>
    </xf>
    <xf numFmtId="0" fontId="9" fillId="14" borderId="3" xfId="0" applyFont="1" applyFill="1" applyBorder="1"/>
    <xf numFmtId="0" fontId="1" fillId="8" borderId="1" xfId="0" applyNumberFormat="1" applyFont="1" applyFill="1" applyBorder="1" applyAlignment="1">
      <alignment horizontal="left" vertical="center"/>
    </xf>
    <xf numFmtId="0" fontId="1" fillId="8" borderId="1" xfId="0" applyNumberFormat="1" applyFont="1" applyFill="1" applyBorder="1"/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/>
    </xf>
    <xf numFmtId="1" fontId="1" fillId="8" borderId="1" xfId="0" applyNumberFormat="1" applyFont="1" applyFill="1" applyBorder="1" applyAlignment="1">
      <alignment horizontal="right" vertical="center"/>
    </xf>
    <xf numFmtId="1" fontId="1" fillId="8" borderId="1" xfId="0" applyNumberFormat="1" applyFont="1" applyFill="1" applyBorder="1" applyAlignment="1">
      <alignment horizontal="right"/>
    </xf>
    <xf numFmtId="0" fontId="1" fillId="8" borderId="1" xfId="0" applyFont="1" applyFill="1" applyBorder="1"/>
    <xf numFmtId="2" fontId="1" fillId="8" borderId="1" xfId="0" applyNumberFormat="1" applyFont="1" applyFill="1" applyBorder="1" applyAlignment="1">
      <alignment horizontal="right"/>
    </xf>
    <xf numFmtId="2" fontId="1" fillId="8" borderId="1" xfId="0" applyNumberFormat="1" applyFont="1" applyFill="1" applyBorder="1" applyAlignment="1">
      <alignment horizontal="right" vertical="center"/>
    </xf>
    <xf numFmtId="0" fontId="9" fillId="8" borderId="1" xfId="0" applyNumberFormat="1" applyFont="1" applyFill="1" applyBorder="1" applyAlignment="1">
      <alignment horizontal="left" vertical="center"/>
    </xf>
    <xf numFmtId="2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 vertical="center"/>
    </xf>
    <xf numFmtId="2" fontId="13" fillId="8" borderId="1" xfId="0" applyNumberFormat="1" applyFont="1" applyFill="1" applyBorder="1" applyAlignment="1">
      <alignment horizontal="right"/>
    </xf>
    <xf numFmtId="0" fontId="9" fillId="8" borderId="1" xfId="0" applyFont="1" applyFill="1" applyBorder="1" applyAlignment="1">
      <alignment horizontal="left"/>
    </xf>
    <xf numFmtId="0" fontId="9" fillId="8" borderId="1" xfId="0" applyNumberFormat="1" applyFont="1" applyFill="1" applyBorder="1"/>
    <xf numFmtId="0" fontId="9" fillId="8" borderId="1" xfId="0" applyFont="1" applyFill="1" applyBorder="1" applyAlignment="1">
      <alignment horizontal="center"/>
    </xf>
    <xf numFmtId="0" fontId="9" fillId="8" borderId="1" xfId="0" applyNumberFormat="1" applyFont="1" applyFill="1" applyBorder="1" applyAlignment="1">
      <alignment horizontal="center"/>
    </xf>
    <xf numFmtId="0" fontId="16" fillId="8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1" fontId="9" fillId="8" borderId="1" xfId="0" applyNumberFormat="1" applyFont="1" applyFill="1" applyBorder="1" applyAlignment="1">
      <alignment horizontal="right" vertical="center"/>
    </xf>
    <xf numFmtId="1" fontId="9" fillId="8" borderId="1" xfId="0" applyNumberFormat="1" applyFont="1" applyFill="1" applyBorder="1" applyAlignment="1">
      <alignment horizontal="right"/>
    </xf>
    <xf numFmtId="2" fontId="13" fillId="8" borderId="2" xfId="0" applyNumberFormat="1" applyFont="1" applyFill="1" applyBorder="1" applyAlignment="1">
      <alignment horizontal="right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2" fontId="11" fillId="4" borderId="5" xfId="0" applyNumberFormat="1" applyFont="1" applyFill="1" applyBorder="1" applyAlignment="1">
      <alignment horizontal="center" vertical="center"/>
    </xf>
    <xf numFmtId="2" fontId="11" fillId="4" borderId="6" xfId="0" applyNumberFormat="1" applyFont="1" applyFill="1" applyBorder="1" applyAlignment="1">
      <alignment horizontal="center" vertical="center"/>
    </xf>
    <xf numFmtId="2" fontId="11" fillId="0" borderId="5" xfId="0" applyNumberFormat="1" applyFont="1" applyFill="1" applyBorder="1" applyAlignment="1">
      <alignment horizontal="center" vertical="center"/>
    </xf>
    <xf numFmtId="2" fontId="11" fillId="0" borderId="8" xfId="0" applyNumberFormat="1" applyFont="1" applyFill="1" applyBorder="1" applyAlignment="1">
      <alignment horizontal="center" vertical="center"/>
    </xf>
    <xf numFmtId="2" fontId="11" fillId="0" borderId="6" xfId="0" applyNumberFormat="1" applyFont="1" applyFill="1" applyBorder="1" applyAlignment="1">
      <alignment horizontal="center" vertical="center"/>
    </xf>
    <xf numFmtId="2" fontId="11" fillId="4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6">
        <f t="shared" si="32"/>
        <v>20</v>
      </c>
      <c r="S99" s="44">
        <f t="shared" si="33"/>
        <v>20</v>
      </c>
    </row>
    <row r="100" spans="1:21" s="40" customFormat="1">
      <c r="A100" s="9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6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tabSelected="1" zoomScale="90" zoomScaleNormal="90" zoomScaleSheetLayoutView="100" workbookViewId="0">
      <selection activeCell="S15" sqref="S15"/>
    </sheetView>
  </sheetViews>
  <sheetFormatPr defaultRowHeight="15"/>
  <cols>
    <col min="1" max="1" width="10.75" style="25" customWidth="1"/>
    <col min="2" max="2" width="16.25" style="34" customWidth="1"/>
    <col min="3" max="3" width="3.5" style="25" customWidth="1"/>
    <col min="4" max="4" width="20.25" style="25" customWidth="1"/>
    <col min="5" max="5" width="23.875" style="25" customWidth="1"/>
    <col min="6" max="11" width="1.625" style="25" hidden="1" customWidth="1"/>
    <col min="12" max="12" width="9.625" style="35" customWidth="1"/>
    <col min="13" max="13" width="14.25" style="25" customWidth="1"/>
    <col min="14" max="14" width="0.5" style="25" hidden="1" customWidth="1"/>
    <col min="15" max="15" width="3" style="25" customWidth="1"/>
    <col min="16" max="16" width="4.25" style="25" customWidth="1"/>
    <col min="17" max="17" width="3.375" style="25" customWidth="1"/>
    <col min="18" max="18" width="4.875" style="25" customWidth="1"/>
    <col min="19" max="19" width="4.5" style="25" customWidth="1"/>
    <col min="20" max="20" width="3.625" style="25" hidden="1" customWidth="1"/>
    <col min="21" max="21" width="3.875" style="25" hidden="1" customWidth="1"/>
    <col min="22" max="22" width="3.375" style="25" hidden="1" customWidth="1"/>
    <col min="23" max="23" width="5.5" style="25" customWidth="1"/>
    <col min="24" max="24" width="5.75" style="25" customWidth="1"/>
    <col min="25" max="25" width="6.625" style="25" customWidth="1"/>
    <col min="26" max="26" width="6.25" style="110" customWidth="1"/>
    <col min="27" max="27" width="6.75" style="110" customWidth="1"/>
    <col min="28" max="28" width="6" style="110" customWidth="1"/>
    <col min="29" max="29" width="7" style="122" customWidth="1"/>
    <col min="30" max="16384" width="9" style="25"/>
  </cols>
  <sheetData>
    <row r="1" spans="1:31" s="117" customFormat="1" ht="25.5">
      <c r="A1" s="111" t="s">
        <v>15</v>
      </c>
      <c r="B1" s="111" t="s">
        <v>16</v>
      </c>
      <c r="C1" s="112" t="s">
        <v>148</v>
      </c>
      <c r="D1" s="111" t="s">
        <v>17</v>
      </c>
      <c r="E1" s="111" t="s">
        <v>18</v>
      </c>
      <c r="F1" s="111"/>
      <c r="G1" s="111"/>
      <c r="H1" s="111"/>
      <c r="I1" s="111"/>
      <c r="J1" s="111"/>
      <c r="K1" s="111"/>
      <c r="L1" s="111" t="s">
        <v>19</v>
      </c>
      <c r="M1" s="111" t="s">
        <v>20</v>
      </c>
      <c r="N1" s="112" t="s">
        <v>1</v>
      </c>
      <c r="O1" s="111" t="s">
        <v>21</v>
      </c>
      <c r="P1" s="111" t="s">
        <v>22</v>
      </c>
      <c r="Q1" s="112" t="s">
        <v>2</v>
      </c>
      <c r="R1" s="111" t="s">
        <v>33</v>
      </c>
      <c r="S1" s="111" t="s">
        <v>34</v>
      </c>
      <c r="T1" s="113" t="s">
        <v>3</v>
      </c>
      <c r="U1" s="113" t="s">
        <v>4</v>
      </c>
      <c r="V1" s="112" t="s">
        <v>32</v>
      </c>
      <c r="W1" s="111" t="s">
        <v>5</v>
      </c>
      <c r="X1" s="111" t="s">
        <v>6</v>
      </c>
      <c r="Y1" s="114" t="s">
        <v>320</v>
      </c>
      <c r="Z1" s="116" t="s">
        <v>318</v>
      </c>
      <c r="AA1" s="116" t="s">
        <v>321</v>
      </c>
      <c r="AB1" s="116" t="s">
        <v>319</v>
      </c>
      <c r="AC1" s="115" t="s">
        <v>322</v>
      </c>
      <c r="AD1" s="125" t="s">
        <v>326</v>
      </c>
      <c r="AE1" s="124" t="s">
        <v>327</v>
      </c>
    </row>
    <row r="2" spans="1:31" s="14" customFormat="1">
      <c r="A2" s="106" t="s">
        <v>135</v>
      </c>
      <c r="B2" s="8" t="s">
        <v>268</v>
      </c>
      <c r="C2" s="9">
        <v>1</v>
      </c>
      <c r="D2" s="8" t="s">
        <v>10</v>
      </c>
      <c r="E2" s="14" t="s">
        <v>282</v>
      </c>
      <c r="L2" s="9">
        <v>2</v>
      </c>
      <c r="M2" s="11" t="s">
        <v>36</v>
      </c>
      <c r="N2" s="9"/>
      <c r="O2" s="9">
        <v>16</v>
      </c>
      <c r="P2" s="9">
        <v>23</v>
      </c>
      <c r="Q2" s="9">
        <f>P2-O2+1</f>
        <v>8</v>
      </c>
      <c r="R2" s="9"/>
      <c r="S2" s="9">
        <v>30</v>
      </c>
      <c r="T2" s="12"/>
      <c r="U2" s="13">
        <f>S2/6</f>
        <v>5</v>
      </c>
      <c r="W2" s="15">
        <f>IF(Q2=0,0,R2)</f>
        <v>0</v>
      </c>
      <c r="X2" s="16">
        <f>IF(Q2=0,0,S2/1.5)</f>
        <v>20</v>
      </c>
      <c r="Y2" s="15">
        <f>V2+W2+X2</f>
        <v>20</v>
      </c>
      <c r="Z2" s="109">
        <v>61</v>
      </c>
      <c r="AA2" s="109">
        <v>1.2</v>
      </c>
      <c r="AB2" s="109">
        <f>AA2*Y2</f>
        <v>24</v>
      </c>
      <c r="AC2" s="104">
        <f>SUM(AB2:AB11)</f>
        <v>348.8</v>
      </c>
      <c r="AD2" s="126">
        <f>SUM(AB2:AB17)</f>
        <v>643.79999999999995</v>
      </c>
      <c r="AE2" s="127">
        <f>AD2-446</f>
        <v>197.79999999999995</v>
      </c>
    </row>
    <row r="3" spans="1:31" s="14" customFormat="1">
      <c r="A3" s="106" t="s">
        <v>135</v>
      </c>
      <c r="B3" s="8" t="s">
        <v>269</v>
      </c>
      <c r="C3" s="9">
        <v>1</v>
      </c>
      <c r="D3" s="8" t="s">
        <v>10</v>
      </c>
      <c r="E3" s="14" t="s">
        <v>282</v>
      </c>
      <c r="L3" s="9">
        <v>2</v>
      </c>
      <c r="M3" s="11" t="s">
        <v>37</v>
      </c>
      <c r="N3" s="9"/>
      <c r="O3" s="9">
        <v>16</v>
      </c>
      <c r="P3" s="9">
        <v>23</v>
      </c>
      <c r="Q3" s="9">
        <f>P3-O3+1</f>
        <v>8</v>
      </c>
      <c r="R3" s="9"/>
      <c r="S3" s="9">
        <v>30</v>
      </c>
      <c r="T3" s="12"/>
      <c r="U3" s="13">
        <f>S3/6</f>
        <v>5</v>
      </c>
      <c r="W3" s="15">
        <f>IF(Q3=0,0,R3)</f>
        <v>0</v>
      </c>
      <c r="X3" s="16">
        <f>IF(Q3=0,0,S3/1.5)</f>
        <v>20</v>
      </c>
      <c r="Y3" s="15">
        <f>V3+W3+X3</f>
        <v>20</v>
      </c>
      <c r="Z3" s="109">
        <v>60</v>
      </c>
      <c r="AA3" s="109">
        <v>1.2</v>
      </c>
      <c r="AB3" s="109">
        <f t="shared" ref="AB3:AB10" si="0">AA3*Y3</f>
        <v>24</v>
      </c>
      <c r="AC3" s="375" t="s">
        <v>443</v>
      </c>
      <c r="AD3" s="107"/>
    </row>
    <row r="4" spans="1:31" s="27" customFormat="1">
      <c r="A4" s="97" t="s">
        <v>133</v>
      </c>
      <c r="B4" s="8" t="s">
        <v>219</v>
      </c>
      <c r="C4" s="9">
        <v>1</v>
      </c>
      <c r="D4" s="8" t="s">
        <v>10</v>
      </c>
      <c r="E4" s="14" t="s">
        <v>35</v>
      </c>
      <c r="F4" s="14"/>
      <c r="G4" s="14"/>
      <c r="H4" s="14"/>
      <c r="I4" s="14"/>
      <c r="J4" s="14"/>
      <c r="K4" s="14"/>
      <c r="L4" s="24" t="s">
        <v>77</v>
      </c>
      <c r="M4" s="11" t="s">
        <v>95</v>
      </c>
      <c r="N4" s="9"/>
      <c r="O4" s="9">
        <v>1</v>
      </c>
      <c r="P4" s="9">
        <v>6</v>
      </c>
      <c r="Q4" s="9">
        <f t="shared" ref="Q4:Q9" si="1">P4-O4+1</f>
        <v>6</v>
      </c>
      <c r="R4" s="9"/>
      <c r="S4" s="9">
        <v>60</v>
      </c>
      <c r="T4" s="12"/>
      <c r="U4" s="13">
        <f t="shared" ref="U4:U9" si="2">S4/6</f>
        <v>10</v>
      </c>
      <c r="V4" s="14"/>
      <c r="W4" s="15">
        <f t="shared" ref="W4:W9" si="3">IF(Q4=0,0,R4)</f>
        <v>0</v>
      </c>
      <c r="X4" s="16">
        <f t="shared" ref="X4:X9" si="4">IF(Q4=0,0,S4/1.5)</f>
        <v>40</v>
      </c>
      <c r="Y4" s="15">
        <f t="shared" ref="Y4:Y9" si="5">V4+W4+X4</f>
        <v>40</v>
      </c>
      <c r="Z4" s="109">
        <v>29</v>
      </c>
      <c r="AA4" s="109">
        <v>1</v>
      </c>
      <c r="AB4" s="109">
        <f t="shared" si="0"/>
        <v>40</v>
      </c>
      <c r="AC4" s="376"/>
      <c r="AD4" s="56"/>
    </row>
    <row r="5" spans="1:31" s="27" customFormat="1">
      <c r="A5" s="97" t="s">
        <v>133</v>
      </c>
      <c r="B5" s="8" t="s">
        <v>220</v>
      </c>
      <c r="C5" s="9">
        <v>1</v>
      </c>
      <c r="D5" s="8" t="s">
        <v>10</v>
      </c>
      <c r="E5" s="14" t="s">
        <v>35</v>
      </c>
      <c r="F5" s="14"/>
      <c r="G5" s="14"/>
      <c r="H5" s="14"/>
      <c r="I5" s="14"/>
      <c r="J5" s="14"/>
      <c r="K5" s="14"/>
      <c r="L5" s="24" t="s">
        <v>77</v>
      </c>
      <c r="M5" s="11" t="s">
        <v>193</v>
      </c>
      <c r="N5" s="9"/>
      <c r="O5" s="9">
        <v>1</v>
      </c>
      <c r="P5" s="9">
        <v>6</v>
      </c>
      <c r="Q5" s="9">
        <f t="shared" si="1"/>
        <v>6</v>
      </c>
      <c r="R5" s="9"/>
      <c r="S5" s="9">
        <v>60</v>
      </c>
      <c r="T5" s="12"/>
      <c r="U5" s="13">
        <f t="shared" si="2"/>
        <v>10</v>
      </c>
      <c r="V5" s="14"/>
      <c r="W5" s="15">
        <f t="shared" si="3"/>
        <v>0</v>
      </c>
      <c r="X5" s="16">
        <f t="shared" si="4"/>
        <v>40</v>
      </c>
      <c r="Y5" s="15">
        <f t="shared" si="5"/>
        <v>40</v>
      </c>
      <c r="Z5" s="109">
        <v>30</v>
      </c>
      <c r="AA5" s="109">
        <v>1</v>
      </c>
      <c r="AB5" s="109">
        <f t="shared" si="0"/>
        <v>40</v>
      </c>
      <c r="AC5" s="376"/>
      <c r="AD5" s="56"/>
    </row>
    <row r="6" spans="1:31" s="27" customFormat="1">
      <c r="A6" s="97" t="s">
        <v>133</v>
      </c>
      <c r="B6" s="8" t="s">
        <v>221</v>
      </c>
      <c r="C6" s="9">
        <v>1</v>
      </c>
      <c r="D6" s="8" t="s">
        <v>10</v>
      </c>
      <c r="E6" s="14" t="s">
        <v>35</v>
      </c>
      <c r="F6" s="14"/>
      <c r="G6" s="14"/>
      <c r="H6" s="14"/>
      <c r="I6" s="14"/>
      <c r="J6" s="14"/>
      <c r="K6" s="14"/>
      <c r="L6" s="24" t="s">
        <v>77</v>
      </c>
      <c r="M6" s="11" t="s">
        <v>95</v>
      </c>
      <c r="N6" s="9"/>
      <c r="O6" s="9">
        <v>7</v>
      </c>
      <c r="P6" s="9">
        <v>12</v>
      </c>
      <c r="Q6" s="9">
        <f t="shared" si="1"/>
        <v>6</v>
      </c>
      <c r="R6" s="9"/>
      <c r="S6" s="9">
        <v>60</v>
      </c>
      <c r="T6" s="12"/>
      <c r="U6" s="13">
        <f t="shared" si="2"/>
        <v>10</v>
      </c>
      <c r="V6" s="14"/>
      <c r="W6" s="15">
        <f t="shared" si="3"/>
        <v>0</v>
      </c>
      <c r="X6" s="16">
        <f t="shared" si="4"/>
        <v>40</v>
      </c>
      <c r="Y6" s="15">
        <f t="shared" si="5"/>
        <v>40</v>
      </c>
      <c r="Z6" s="109">
        <v>31</v>
      </c>
      <c r="AA6" s="109">
        <v>1.1000000000000001</v>
      </c>
      <c r="AB6" s="109">
        <f t="shared" si="0"/>
        <v>44</v>
      </c>
      <c r="AC6" s="376"/>
      <c r="AD6" s="56"/>
    </row>
    <row r="7" spans="1:31" s="27" customFormat="1">
      <c r="A7" s="97" t="s">
        <v>133</v>
      </c>
      <c r="B7" s="8" t="s">
        <v>222</v>
      </c>
      <c r="C7" s="9">
        <v>1</v>
      </c>
      <c r="D7" s="8" t="s">
        <v>10</v>
      </c>
      <c r="E7" s="14" t="s">
        <v>35</v>
      </c>
      <c r="F7" s="14"/>
      <c r="G7" s="14"/>
      <c r="H7" s="14"/>
      <c r="I7" s="14"/>
      <c r="J7" s="14"/>
      <c r="K7" s="14"/>
      <c r="L7" s="24" t="s">
        <v>77</v>
      </c>
      <c r="M7" s="11" t="s">
        <v>193</v>
      </c>
      <c r="N7" s="9"/>
      <c r="O7" s="9">
        <v>7</v>
      </c>
      <c r="P7" s="9">
        <v>12</v>
      </c>
      <c r="Q7" s="9">
        <f t="shared" si="1"/>
        <v>6</v>
      </c>
      <c r="R7" s="9"/>
      <c r="S7" s="9">
        <v>60</v>
      </c>
      <c r="T7" s="12"/>
      <c r="U7" s="13">
        <f t="shared" si="2"/>
        <v>10</v>
      </c>
      <c r="V7" s="14"/>
      <c r="W7" s="15">
        <f t="shared" si="3"/>
        <v>0</v>
      </c>
      <c r="X7" s="16">
        <f t="shared" si="4"/>
        <v>40</v>
      </c>
      <c r="Y7" s="15">
        <f t="shared" si="5"/>
        <v>40</v>
      </c>
      <c r="Z7" s="109">
        <v>31</v>
      </c>
      <c r="AA7" s="109">
        <v>1.1000000000000001</v>
      </c>
      <c r="AB7" s="109">
        <f t="shared" si="0"/>
        <v>44</v>
      </c>
      <c r="AC7" s="376"/>
      <c r="AD7" s="56"/>
    </row>
    <row r="8" spans="1:31" s="27" customFormat="1">
      <c r="A8" s="97" t="s">
        <v>133</v>
      </c>
      <c r="B8" s="8" t="s">
        <v>223</v>
      </c>
      <c r="C8" s="9">
        <v>1</v>
      </c>
      <c r="D8" s="8" t="s">
        <v>10</v>
      </c>
      <c r="E8" s="14" t="s">
        <v>35</v>
      </c>
      <c r="F8" s="14"/>
      <c r="G8" s="14"/>
      <c r="H8" s="14"/>
      <c r="I8" s="14"/>
      <c r="J8" s="14"/>
      <c r="K8" s="14"/>
      <c r="L8" s="24" t="s">
        <v>80</v>
      </c>
      <c r="M8" s="11" t="s">
        <v>95</v>
      </c>
      <c r="N8" s="9"/>
      <c r="O8" s="9">
        <v>1</v>
      </c>
      <c r="P8" s="9">
        <v>6</v>
      </c>
      <c r="Q8" s="9">
        <f t="shared" si="1"/>
        <v>6</v>
      </c>
      <c r="R8" s="9"/>
      <c r="S8" s="9">
        <v>60</v>
      </c>
      <c r="T8" s="12"/>
      <c r="U8" s="13">
        <f t="shared" si="2"/>
        <v>10</v>
      </c>
      <c r="V8" s="14"/>
      <c r="W8" s="15">
        <f t="shared" si="3"/>
        <v>0</v>
      </c>
      <c r="X8" s="16">
        <f t="shared" si="4"/>
        <v>40</v>
      </c>
      <c r="Y8" s="15">
        <f t="shared" si="5"/>
        <v>40</v>
      </c>
      <c r="Z8" s="109">
        <v>28</v>
      </c>
      <c r="AA8" s="109">
        <v>1</v>
      </c>
      <c r="AB8" s="109">
        <f t="shared" si="0"/>
        <v>40</v>
      </c>
      <c r="AC8" s="376"/>
      <c r="AD8" s="56"/>
    </row>
    <row r="9" spans="1:31" s="27" customFormat="1">
      <c r="A9" s="97" t="s">
        <v>133</v>
      </c>
      <c r="B9" s="8" t="s">
        <v>224</v>
      </c>
      <c r="C9" s="9">
        <v>1</v>
      </c>
      <c r="D9" s="8" t="s">
        <v>10</v>
      </c>
      <c r="E9" s="14" t="s">
        <v>35</v>
      </c>
      <c r="F9" s="14"/>
      <c r="G9" s="14"/>
      <c r="H9" s="14"/>
      <c r="I9" s="14"/>
      <c r="J9" s="14"/>
      <c r="K9" s="14"/>
      <c r="L9" s="24" t="s">
        <v>80</v>
      </c>
      <c r="M9" s="11" t="s">
        <v>193</v>
      </c>
      <c r="N9" s="9"/>
      <c r="O9" s="9">
        <v>1</v>
      </c>
      <c r="P9" s="9">
        <v>6</v>
      </c>
      <c r="Q9" s="9">
        <f t="shared" si="1"/>
        <v>6</v>
      </c>
      <c r="R9" s="9"/>
      <c r="S9" s="9">
        <v>60</v>
      </c>
      <c r="T9" s="12"/>
      <c r="U9" s="13">
        <f t="shared" si="2"/>
        <v>10</v>
      </c>
      <c r="V9" s="14"/>
      <c r="W9" s="15">
        <f t="shared" si="3"/>
        <v>0</v>
      </c>
      <c r="X9" s="16">
        <f t="shared" si="4"/>
        <v>40</v>
      </c>
      <c r="Y9" s="15">
        <f t="shared" si="5"/>
        <v>40</v>
      </c>
      <c r="Z9" s="109">
        <v>29</v>
      </c>
      <c r="AA9" s="109">
        <v>1</v>
      </c>
      <c r="AB9" s="109">
        <f t="shared" si="0"/>
        <v>40</v>
      </c>
      <c r="AC9" s="376"/>
      <c r="AD9" s="56"/>
    </row>
    <row r="10" spans="1:31" s="27" customFormat="1">
      <c r="A10" s="97" t="s">
        <v>228</v>
      </c>
      <c r="B10" s="8" t="s">
        <v>144</v>
      </c>
      <c r="C10" s="9">
        <v>1</v>
      </c>
      <c r="D10" s="8" t="s">
        <v>10</v>
      </c>
      <c r="E10" s="14" t="s">
        <v>110</v>
      </c>
      <c r="F10" s="14"/>
      <c r="G10" s="14"/>
      <c r="H10" s="14"/>
      <c r="I10" s="14"/>
      <c r="J10" s="14"/>
      <c r="K10" s="14"/>
      <c r="L10" s="24">
        <v>7</v>
      </c>
      <c r="M10" s="11" t="s">
        <v>139</v>
      </c>
      <c r="N10" s="9"/>
      <c r="O10" s="9">
        <v>1</v>
      </c>
      <c r="P10" s="9">
        <v>10</v>
      </c>
      <c r="Q10" s="9">
        <f>P10-O10+1</f>
        <v>10</v>
      </c>
      <c r="R10" s="9">
        <v>30</v>
      </c>
      <c r="S10" s="9"/>
      <c r="T10" s="12"/>
      <c r="U10" s="13">
        <f>S10/6</f>
        <v>0</v>
      </c>
      <c r="V10" s="14"/>
      <c r="W10" s="15">
        <f>IF(Q10=0,0,R10)</f>
        <v>30</v>
      </c>
      <c r="X10" s="16">
        <f>IF(Q10=0,0,S10/1.5)</f>
        <v>0</v>
      </c>
      <c r="Y10" s="15">
        <f>V10+W10+X10</f>
        <v>30</v>
      </c>
      <c r="Z10" s="109">
        <v>56</v>
      </c>
      <c r="AA10" s="109">
        <v>1.2</v>
      </c>
      <c r="AB10" s="109">
        <f t="shared" si="0"/>
        <v>36</v>
      </c>
      <c r="AC10" s="376"/>
      <c r="AD10" s="56"/>
    </row>
    <row r="11" spans="1:31" s="27" customFormat="1">
      <c r="A11" s="97"/>
      <c r="B11" s="8" t="s">
        <v>145</v>
      </c>
      <c r="C11" s="9">
        <v>1</v>
      </c>
      <c r="D11" s="8" t="s">
        <v>10</v>
      </c>
      <c r="E11" s="14" t="s">
        <v>208</v>
      </c>
      <c r="F11" s="14"/>
      <c r="G11" s="14"/>
      <c r="H11" s="14"/>
      <c r="I11" s="14"/>
      <c r="J11" s="14"/>
      <c r="K11" s="14"/>
      <c r="L11" s="24"/>
      <c r="M11" s="11"/>
      <c r="N11" s="9"/>
      <c r="O11" s="9">
        <v>1</v>
      </c>
      <c r="P11" s="9">
        <v>10</v>
      </c>
      <c r="Q11" s="9">
        <f>P11-O11+1</f>
        <v>10</v>
      </c>
      <c r="R11" s="9">
        <v>15</v>
      </c>
      <c r="S11" s="9"/>
      <c r="T11" s="12"/>
      <c r="U11" s="13">
        <f>S11/6</f>
        <v>0</v>
      </c>
      <c r="V11" s="14"/>
      <c r="W11" s="15">
        <f>IF(Q11=0,0,R11)</f>
        <v>15</v>
      </c>
      <c r="X11" s="16">
        <f>IF(Q11=0,0,S11/1.5)</f>
        <v>0</v>
      </c>
      <c r="Y11" s="15">
        <f>V11+W11+X11</f>
        <v>15</v>
      </c>
      <c r="Z11" s="109">
        <v>56</v>
      </c>
      <c r="AA11" s="109"/>
      <c r="AB11" s="109">
        <f>Z11*0.3</f>
        <v>16.8</v>
      </c>
      <c r="AC11" s="376"/>
      <c r="AD11" s="56"/>
    </row>
    <row r="12" spans="1:31" s="27" customFormat="1">
      <c r="A12" s="97"/>
      <c r="B12" s="8"/>
      <c r="C12" s="9"/>
      <c r="D12" s="8" t="s">
        <v>10</v>
      </c>
      <c r="E12" s="14" t="s">
        <v>355</v>
      </c>
      <c r="F12" s="14"/>
      <c r="G12" s="14"/>
      <c r="H12" s="14"/>
      <c r="I12" s="14"/>
      <c r="J12" s="14"/>
      <c r="K12" s="14"/>
      <c r="L12" s="24"/>
      <c r="M12" s="11"/>
      <c r="N12" s="9"/>
      <c r="O12" s="9"/>
      <c r="P12" s="9"/>
      <c r="Q12" s="9"/>
      <c r="R12" s="9"/>
      <c r="S12" s="9"/>
      <c r="T12" s="12"/>
      <c r="U12" s="13"/>
      <c r="V12" s="14"/>
      <c r="W12" s="15"/>
      <c r="X12" s="16"/>
      <c r="Y12" s="15"/>
      <c r="Z12" s="109"/>
      <c r="AA12" s="109"/>
      <c r="AB12" s="109">
        <v>40.5</v>
      </c>
      <c r="AC12" s="377"/>
      <c r="AD12" s="56"/>
    </row>
    <row r="13" spans="1:31" s="48" customFormat="1">
      <c r="A13" s="237"/>
      <c r="B13" s="130" t="s">
        <v>173</v>
      </c>
      <c r="C13" s="131">
        <v>2</v>
      </c>
      <c r="D13" s="130" t="s">
        <v>10</v>
      </c>
      <c r="E13" s="132" t="s">
        <v>123</v>
      </c>
      <c r="F13" s="132"/>
      <c r="G13" s="132"/>
      <c r="H13" s="132"/>
      <c r="I13" s="132"/>
      <c r="J13" s="132"/>
      <c r="K13" s="132"/>
      <c r="L13" s="131">
        <v>3</v>
      </c>
      <c r="M13" s="133" t="s">
        <v>75</v>
      </c>
      <c r="N13" s="131"/>
      <c r="O13" s="131">
        <v>23</v>
      </c>
      <c r="P13" s="131">
        <v>37</v>
      </c>
      <c r="Q13" s="131">
        <f>P13-O13+1</f>
        <v>15</v>
      </c>
      <c r="R13" s="131">
        <v>45</v>
      </c>
      <c r="S13" s="131"/>
      <c r="T13" s="134"/>
      <c r="U13" s="135">
        <f>S13/6</f>
        <v>0</v>
      </c>
      <c r="V13" s="132"/>
      <c r="W13" s="136">
        <f>IF(Q13=0,0,R13)</f>
        <v>45</v>
      </c>
      <c r="X13" s="137">
        <f>IF(Q13=0,0,S13/1.5)</f>
        <v>0</v>
      </c>
      <c r="Y13" s="136">
        <f>V13+W13+X13</f>
        <v>45</v>
      </c>
      <c r="Z13" s="138">
        <v>59</v>
      </c>
      <c r="AA13" s="138">
        <v>1.2</v>
      </c>
      <c r="AB13" s="138">
        <f>AA13*Y13</f>
        <v>54</v>
      </c>
      <c r="AC13" s="373" t="s">
        <v>444</v>
      </c>
      <c r="AD13" s="86"/>
    </row>
    <row r="14" spans="1:31" s="48" customFormat="1">
      <c r="A14" s="237"/>
      <c r="B14" s="130" t="s">
        <v>174</v>
      </c>
      <c r="C14" s="131">
        <v>2</v>
      </c>
      <c r="D14" s="130" t="s">
        <v>10</v>
      </c>
      <c r="E14" s="132" t="s">
        <v>123</v>
      </c>
      <c r="F14" s="132"/>
      <c r="G14" s="132"/>
      <c r="H14" s="132"/>
      <c r="I14" s="132"/>
      <c r="J14" s="132"/>
      <c r="K14" s="132"/>
      <c r="L14" s="131">
        <v>3</v>
      </c>
      <c r="M14" s="133" t="s">
        <v>83</v>
      </c>
      <c r="N14" s="131"/>
      <c r="O14" s="131">
        <v>23</v>
      </c>
      <c r="P14" s="131">
        <v>37</v>
      </c>
      <c r="Q14" s="131">
        <f>P14-O14+1</f>
        <v>15</v>
      </c>
      <c r="R14" s="131">
        <v>45</v>
      </c>
      <c r="S14" s="131"/>
      <c r="T14" s="134"/>
      <c r="U14" s="135">
        <f>S14/6</f>
        <v>0</v>
      </c>
      <c r="V14" s="132"/>
      <c r="W14" s="136">
        <f>IF(Q14=0,0,R14)</f>
        <v>45</v>
      </c>
      <c r="X14" s="137">
        <f>IF(Q14=0,0,S14/1.5)</f>
        <v>0</v>
      </c>
      <c r="Y14" s="136">
        <f>V14+W14+X14</f>
        <v>45</v>
      </c>
      <c r="Z14" s="138">
        <v>62</v>
      </c>
      <c r="AA14" s="138">
        <v>1.3</v>
      </c>
      <c r="AB14" s="138">
        <f>AA14*Y14</f>
        <v>58.5</v>
      </c>
      <c r="AC14" s="378"/>
      <c r="AD14" s="86"/>
    </row>
    <row r="15" spans="1:31" s="27" customFormat="1">
      <c r="A15" s="237"/>
      <c r="B15" s="130" t="s">
        <v>172</v>
      </c>
      <c r="C15" s="131">
        <v>2</v>
      </c>
      <c r="D15" s="130" t="s">
        <v>10</v>
      </c>
      <c r="E15" s="132" t="s">
        <v>123</v>
      </c>
      <c r="F15" s="132"/>
      <c r="G15" s="132"/>
      <c r="H15" s="132"/>
      <c r="I15" s="132"/>
      <c r="J15" s="132"/>
      <c r="K15" s="132"/>
      <c r="L15" s="131">
        <v>2</v>
      </c>
      <c r="M15" s="133" t="s">
        <v>83</v>
      </c>
      <c r="N15" s="131"/>
      <c r="O15" s="131">
        <v>23</v>
      </c>
      <c r="P15" s="131">
        <v>37</v>
      </c>
      <c r="Q15" s="131">
        <f>P15-O15+1</f>
        <v>15</v>
      </c>
      <c r="R15" s="131">
        <v>45</v>
      </c>
      <c r="S15" s="131"/>
      <c r="T15" s="134"/>
      <c r="U15" s="135">
        <f>S15/6</f>
        <v>0</v>
      </c>
      <c r="V15" s="132"/>
      <c r="W15" s="136">
        <f>IF(Q15=0,0,R15)</f>
        <v>45</v>
      </c>
      <c r="X15" s="137">
        <f>IF(Q15=0,0,S15/1.5)</f>
        <v>0</v>
      </c>
      <c r="Y15" s="136">
        <f>V15+W15+X15</f>
        <v>45</v>
      </c>
      <c r="Z15" s="138">
        <v>56</v>
      </c>
      <c r="AA15" s="138">
        <v>1.2</v>
      </c>
      <c r="AB15" s="138">
        <f>AA15*Y15</f>
        <v>54</v>
      </c>
      <c r="AC15" s="378"/>
      <c r="AD15" s="56"/>
    </row>
    <row r="16" spans="1:31" s="27" customFormat="1">
      <c r="A16" s="149" t="s">
        <v>133</v>
      </c>
      <c r="B16" s="130" t="s">
        <v>351</v>
      </c>
      <c r="C16" s="131">
        <v>2</v>
      </c>
      <c r="D16" s="130" t="s">
        <v>10</v>
      </c>
      <c r="E16" s="132" t="s">
        <v>235</v>
      </c>
      <c r="F16" s="132"/>
      <c r="G16" s="132"/>
      <c r="H16" s="132"/>
      <c r="I16" s="132"/>
      <c r="J16" s="132"/>
      <c r="K16" s="132"/>
      <c r="L16" s="131" t="s">
        <v>80</v>
      </c>
      <c r="M16" s="133" t="s">
        <v>36</v>
      </c>
      <c r="N16" s="131"/>
      <c r="O16" s="131">
        <v>23</v>
      </c>
      <c r="P16" s="131">
        <v>28</v>
      </c>
      <c r="Q16" s="131">
        <f>P16-O16+1</f>
        <v>6</v>
      </c>
      <c r="R16" s="131"/>
      <c r="S16" s="131">
        <v>60</v>
      </c>
      <c r="T16" s="134"/>
      <c r="U16" s="135">
        <f>S16/6</f>
        <v>10</v>
      </c>
      <c r="V16" s="132"/>
      <c r="W16" s="136">
        <f>IF(Q16=0,0,R16)</f>
        <v>0</v>
      </c>
      <c r="X16" s="137">
        <f>IF(Q16=0,0,S16/1.5)</f>
        <v>40</v>
      </c>
      <c r="Y16" s="136">
        <f>V16+W16+X16</f>
        <v>40</v>
      </c>
      <c r="Z16" s="138">
        <v>31</v>
      </c>
      <c r="AA16" s="138">
        <v>1.1000000000000001</v>
      </c>
      <c r="AB16" s="138">
        <f>AA16*Y16</f>
        <v>44</v>
      </c>
      <c r="AC16" s="378"/>
      <c r="AD16" s="56"/>
    </row>
    <row r="17" spans="1:31" s="27" customFormat="1">
      <c r="A17" s="149" t="s">
        <v>133</v>
      </c>
      <c r="B17" s="130" t="s">
        <v>352</v>
      </c>
      <c r="C17" s="131">
        <v>2</v>
      </c>
      <c r="D17" s="130" t="s">
        <v>10</v>
      </c>
      <c r="E17" s="132" t="s">
        <v>235</v>
      </c>
      <c r="F17" s="132"/>
      <c r="G17" s="132"/>
      <c r="H17" s="132"/>
      <c r="I17" s="132"/>
      <c r="J17" s="132"/>
      <c r="K17" s="132"/>
      <c r="L17" s="131" t="s">
        <v>80</v>
      </c>
      <c r="M17" s="133" t="s">
        <v>37</v>
      </c>
      <c r="N17" s="131"/>
      <c r="O17" s="131">
        <v>23</v>
      </c>
      <c r="P17" s="131">
        <v>28</v>
      </c>
      <c r="Q17" s="131">
        <f>P17-O17+1</f>
        <v>6</v>
      </c>
      <c r="R17" s="131"/>
      <c r="S17" s="131">
        <v>60</v>
      </c>
      <c r="T17" s="134"/>
      <c r="U17" s="135">
        <f>S17/6</f>
        <v>10</v>
      </c>
      <c r="V17" s="132"/>
      <c r="W17" s="136">
        <f>IF(Q17=0,0,R17)</f>
        <v>0</v>
      </c>
      <c r="X17" s="137">
        <f>IF(Q17=0,0,S17/1.5)</f>
        <v>40</v>
      </c>
      <c r="Y17" s="136">
        <f>V17+W17+X17</f>
        <v>40</v>
      </c>
      <c r="Z17" s="138">
        <v>31</v>
      </c>
      <c r="AA17" s="138">
        <v>1.1000000000000001</v>
      </c>
      <c r="AB17" s="138">
        <f>AA17*Y17</f>
        <v>44</v>
      </c>
      <c r="AC17" s="378"/>
      <c r="AD17" s="56"/>
    </row>
    <row r="18" spans="1:31" s="27" customFormat="1">
      <c r="A18" s="370" t="s">
        <v>387</v>
      </c>
      <c r="B18" s="371"/>
      <c r="C18" s="371"/>
      <c r="D18" s="371"/>
      <c r="E18" s="371"/>
      <c r="F18" s="371"/>
      <c r="G18" s="371"/>
      <c r="H18" s="371"/>
      <c r="I18" s="371"/>
      <c r="J18" s="371"/>
      <c r="K18" s="371"/>
      <c r="L18" s="371"/>
      <c r="M18" s="371"/>
      <c r="N18" s="371"/>
      <c r="O18" s="371"/>
      <c r="P18" s="371"/>
      <c r="Q18" s="371"/>
      <c r="R18" s="371"/>
      <c r="S18" s="371"/>
      <c r="T18" s="371"/>
      <c r="U18" s="371"/>
      <c r="V18" s="371"/>
      <c r="W18" s="371"/>
      <c r="X18" s="371"/>
      <c r="Y18" s="371"/>
      <c r="Z18" s="371"/>
      <c r="AA18" s="371"/>
      <c r="AB18" s="372"/>
      <c r="AC18" s="378"/>
      <c r="AD18" s="56"/>
      <c r="AE18" s="69"/>
    </row>
    <row r="19" spans="1:31" s="27" customFormat="1">
      <c r="A19" s="237"/>
      <c r="B19" s="130" t="s">
        <v>157</v>
      </c>
      <c r="C19" s="131">
        <v>2</v>
      </c>
      <c r="D19" s="130" t="s">
        <v>10</v>
      </c>
      <c r="E19" s="132" t="s">
        <v>123</v>
      </c>
      <c r="F19" s="132"/>
      <c r="G19" s="132"/>
      <c r="H19" s="132"/>
      <c r="I19" s="132"/>
      <c r="J19" s="132"/>
      <c r="K19" s="132"/>
      <c r="L19" s="131">
        <v>7</v>
      </c>
      <c r="M19" s="133" t="s">
        <v>83</v>
      </c>
      <c r="N19" s="131"/>
      <c r="O19" s="131">
        <v>23</v>
      </c>
      <c r="P19" s="131">
        <v>37</v>
      </c>
      <c r="Q19" s="131">
        <f>P19-O19+1</f>
        <v>15</v>
      </c>
      <c r="R19" s="131">
        <v>45</v>
      </c>
      <c r="S19" s="131"/>
      <c r="T19" s="134"/>
      <c r="U19" s="135">
        <f>S19/6</f>
        <v>0</v>
      </c>
      <c r="V19" s="132"/>
      <c r="W19" s="136">
        <f>IF(Q19=0,0,R19)</f>
        <v>45</v>
      </c>
      <c r="X19" s="137">
        <f>IF(Q19=0,0,S19/1.5)</f>
        <v>0</v>
      </c>
      <c r="Y19" s="136">
        <f>V19+W19+X19</f>
        <v>45</v>
      </c>
      <c r="Z19" s="109">
        <v>57</v>
      </c>
      <c r="AA19" s="109">
        <v>1.2</v>
      </c>
      <c r="AB19" s="109">
        <f>AA19*Y19</f>
        <v>54</v>
      </c>
      <c r="AC19" s="374"/>
      <c r="AD19" s="56"/>
    </row>
  </sheetData>
  <sortState ref="A2:U340">
    <sortCondition ref="D1"/>
  </sortState>
  <mergeCells count="3">
    <mergeCell ref="AC13:AC19"/>
    <mergeCell ref="AC3:AC12"/>
    <mergeCell ref="A18:AB18"/>
  </mergeCells>
  <printOptions horizontalCentered="1"/>
  <pageMargins left="0" right="0" top="0.1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8"/>
  <sheetViews>
    <sheetView topLeftCell="A88" zoomScale="90" zoomScaleNormal="90" workbookViewId="0">
      <selection activeCell="M95" sqref="M95"/>
    </sheetView>
  </sheetViews>
  <sheetFormatPr defaultRowHeight="14.25"/>
  <cols>
    <col min="1" max="1" width="10.75" customWidth="1"/>
    <col min="2" max="2" width="16.25" customWidth="1"/>
    <col min="3" max="3" width="3.5" customWidth="1"/>
    <col min="4" max="4" width="21" customWidth="1"/>
    <col min="5" max="5" width="23.875" customWidth="1"/>
    <col min="6" max="6" width="10.875" hidden="1" customWidth="1"/>
    <col min="7" max="11" width="5.125" style="221" hidden="1" customWidth="1"/>
    <col min="12" max="12" width="9.625" customWidth="1"/>
    <col min="13" max="13" width="14.25" customWidth="1"/>
    <col min="14" max="14" width="0" hidden="1" customWidth="1"/>
    <col min="15" max="15" width="3" customWidth="1"/>
    <col min="16" max="16" width="4.25" customWidth="1"/>
    <col min="17" max="17" width="3.375" customWidth="1"/>
    <col min="18" max="18" width="4.875" customWidth="1"/>
    <col min="19" max="19" width="4.5" customWidth="1"/>
    <col min="20" max="22" width="0" hidden="1" customWidth="1"/>
    <col min="23" max="23" width="5.5" customWidth="1"/>
    <col min="24" max="24" width="5.75" customWidth="1"/>
    <col min="25" max="25" width="6.625" customWidth="1"/>
    <col min="26" max="26" width="6.25" customWidth="1"/>
    <col min="27" max="28" width="6" customWidth="1"/>
    <col min="29" max="29" width="7" customWidth="1"/>
  </cols>
  <sheetData>
    <row r="1" spans="1:31" s="117" customFormat="1" ht="25.5">
      <c r="A1" s="111" t="s">
        <v>15</v>
      </c>
      <c r="B1" s="111" t="s">
        <v>16</v>
      </c>
      <c r="C1" s="112" t="s">
        <v>148</v>
      </c>
      <c r="D1" s="111" t="s">
        <v>17</v>
      </c>
      <c r="E1" s="111" t="s">
        <v>18</v>
      </c>
      <c r="F1" s="111"/>
      <c r="G1" s="111"/>
      <c r="H1" s="111"/>
      <c r="I1" s="111"/>
      <c r="J1" s="111"/>
      <c r="K1" s="111"/>
      <c r="L1" s="111" t="s">
        <v>19</v>
      </c>
      <c r="M1" s="111" t="s">
        <v>20</v>
      </c>
      <c r="N1" s="112" t="s">
        <v>1</v>
      </c>
      <c r="O1" s="111" t="s">
        <v>21</v>
      </c>
      <c r="P1" s="111" t="s">
        <v>22</v>
      </c>
      <c r="Q1" s="112" t="s">
        <v>2</v>
      </c>
      <c r="R1" s="111" t="s">
        <v>33</v>
      </c>
      <c r="S1" s="111" t="s">
        <v>34</v>
      </c>
      <c r="T1" s="113" t="s">
        <v>3</v>
      </c>
      <c r="U1" s="113" t="s">
        <v>4</v>
      </c>
      <c r="V1" s="112" t="s">
        <v>32</v>
      </c>
      <c r="W1" s="111" t="s">
        <v>5</v>
      </c>
      <c r="X1" s="111" t="s">
        <v>6</v>
      </c>
      <c r="Y1" s="114" t="s">
        <v>320</v>
      </c>
      <c r="Z1" s="116" t="s">
        <v>318</v>
      </c>
      <c r="AA1" s="116" t="s">
        <v>321</v>
      </c>
      <c r="AB1" s="116" t="s">
        <v>319</v>
      </c>
      <c r="AC1" s="115" t="s">
        <v>322</v>
      </c>
      <c r="AD1" s="125" t="s">
        <v>326</v>
      </c>
      <c r="AE1" s="124" t="s">
        <v>327</v>
      </c>
    </row>
    <row r="2" spans="1:31" s="152" customFormat="1" ht="15.95" customHeight="1">
      <c r="A2" s="184" t="s">
        <v>227</v>
      </c>
      <c r="B2" s="185" t="s">
        <v>163</v>
      </c>
      <c r="C2" s="186">
        <v>2</v>
      </c>
      <c r="D2" s="185" t="s">
        <v>60</v>
      </c>
      <c r="E2" s="187" t="s">
        <v>150</v>
      </c>
      <c r="F2" s="187"/>
      <c r="G2" s="213"/>
      <c r="H2" s="213"/>
      <c r="I2" s="213"/>
      <c r="J2" s="213"/>
      <c r="K2" s="213"/>
      <c r="L2" s="186" t="s">
        <v>77</v>
      </c>
      <c r="M2" s="188" t="s">
        <v>36</v>
      </c>
      <c r="N2" s="186"/>
      <c r="O2" s="186">
        <v>23</v>
      </c>
      <c r="P2" s="186">
        <v>27</v>
      </c>
      <c r="Q2" s="186">
        <f>P2-O2+1</f>
        <v>5</v>
      </c>
      <c r="R2" s="186"/>
      <c r="S2" s="186">
        <v>60</v>
      </c>
      <c r="T2" s="189">
        <f>R2/Q2</f>
        <v>0</v>
      </c>
      <c r="U2" s="190">
        <f t="shared" ref="U2:U7" si="0">S2/6</f>
        <v>10</v>
      </c>
      <c r="V2" s="187"/>
      <c r="W2" s="191">
        <f>IF(Q2=0,0,R2)</f>
        <v>0</v>
      </c>
      <c r="X2" s="192">
        <f>IF(Q2=0,0,S2/1.5)</f>
        <v>40</v>
      </c>
      <c r="Y2" s="191">
        <f>V2+W2+X2</f>
        <v>40</v>
      </c>
      <c r="Z2" s="191">
        <v>28</v>
      </c>
      <c r="AA2" s="191">
        <v>1</v>
      </c>
      <c r="AB2" s="191">
        <f t="shared" ref="AB2:AB15" si="1">AA2*Y2</f>
        <v>40</v>
      </c>
      <c r="AC2" s="150"/>
      <c r="AD2" s="151"/>
    </row>
    <row r="3" spans="1:31" s="152" customFormat="1" ht="15.95" customHeight="1">
      <c r="A3" s="184" t="s">
        <v>227</v>
      </c>
      <c r="B3" s="185" t="s">
        <v>160</v>
      </c>
      <c r="C3" s="186">
        <v>2</v>
      </c>
      <c r="D3" s="185" t="s">
        <v>60</v>
      </c>
      <c r="E3" s="187" t="s">
        <v>150</v>
      </c>
      <c r="F3" s="187"/>
      <c r="G3" s="213"/>
      <c r="H3" s="213"/>
      <c r="I3" s="213"/>
      <c r="J3" s="213"/>
      <c r="K3" s="213"/>
      <c r="L3" s="186" t="s">
        <v>77</v>
      </c>
      <c r="M3" s="188" t="s">
        <v>37</v>
      </c>
      <c r="N3" s="186"/>
      <c r="O3" s="186">
        <v>23</v>
      </c>
      <c r="P3" s="186">
        <v>27</v>
      </c>
      <c r="Q3" s="186">
        <f>P3-O3+1</f>
        <v>5</v>
      </c>
      <c r="R3" s="186"/>
      <c r="S3" s="186">
        <v>60</v>
      </c>
      <c r="T3" s="189">
        <f>R3/Q3</f>
        <v>0</v>
      </c>
      <c r="U3" s="190">
        <f t="shared" si="0"/>
        <v>10</v>
      </c>
      <c r="V3" s="187"/>
      <c r="W3" s="191">
        <f>IF(Q3=0,0,R3)</f>
        <v>0</v>
      </c>
      <c r="X3" s="192">
        <f>IF(Q3=0,0,S3/1.5)</f>
        <v>40</v>
      </c>
      <c r="Y3" s="191">
        <f>V3+W3+X3</f>
        <v>40</v>
      </c>
      <c r="Z3" s="191">
        <v>29</v>
      </c>
      <c r="AA3" s="191">
        <v>1</v>
      </c>
      <c r="AB3" s="191">
        <f t="shared" si="1"/>
        <v>40</v>
      </c>
      <c r="AC3" s="150"/>
      <c r="AD3" s="151"/>
    </row>
    <row r="4" spans="1:31" s="152" customFormat="1" ht="15.95" customHeight="1">
      <c r="A4" s="184" t="s">
        <v>227</v>
      </c>
      <c r="B4" s="185" t="s">
        <v>149</v>
      </c>
      <c r="C4" s="186">
        <v>2</v>
      </c>
      <c r="D4" s="193" t="s">
        <v>41</v>
      </c>
      <c r="E4" s="187" t="s">
        <v>150</v>
      </c>
      <c r="F4" s="187"/>
      <c r="G4" s="213"/>
      <c r="H4" s="213"/>
      <c r="I4" s="213"/>
      <c r="J4" s="213"/>
      <c r="K4" s="213"/>
      <c r="L4" s="186" t="s">
        <v>80</v>
      </c>
      <c r="M4" s="188" t="s">
        <v>36</v>
      </c>
      <c r="N4" s="186"/>
      <c r="O4" s="186">
        <v>23</v>
      </c>
      <c r="P4" s="186">
        <v>27</v>
      </c>
      <c r="Q4" s="186">
        <f>P4-O4+1</f>
        <v>5</v>
      </c>
      <c r="R4" s="186"/>
      <c r="S4" s="186">
        <v>60</v>
      </c>
      <c r="T4" s="189">
        <f>R4/Q4</f>
        <v>0</v>
      </c>
      <c r="U4" s="190">
        <f t="shared" si="0"/>
        <v>10</v>
      </c>
      <c r="V4" s="187"/>
      <c r="W4" s="191">
        <f>IF(Q4=0,0,R4)</f>
        <v>0</v>
      </c>
      <c r="X4" s="192">
        <f>IF(Q4=0,0,S4/1.5)</f>
        <v>40</v>
      </c>
      <c r="Y4" s="191">
        <f>V4+W4+X4</f>
        <v>40</v>
      </c>
      <c r="Z4" s="191">
        <v>28</v>
      </c>
      <c r="AA4" s="191">
        <v>1</v>
      </c>
      <c r="AB4" s="191">
        <f t="shared" si="1"/>
        <v>40</v>
      </c>
      <c r="AC4" s="150"/>
      <c r="AD4" s="151"/>
    </row>
    <row r="5" spans="1:31" s="152" customFormat="1" ht="15.95" customHeight="1">
      <c r="A5" s="184" t="s">
        <v>227</v>
      </c>
      <c r="B5" s="185" t="s">
        <v>151</v>
      </c>
      <c r="C5" s="186">
        <v>2</v>
      </c>
      <c r="D5" s="193" t="s">
        <v>45</v>
      </c>
      <c r="E5" s="187" t="s">
        <v>150</v>
      </c>
      <c r="F5" s="187"/>
      <c r="G5" s="213"/>
      <c r="H5" s="213"/>
      <c r="I5" s="213"/>
      <c r="J5" s="213"/>
      <c r="K5" s="213"/>
      <c r="L5" s="186" t="s">
        <v>80</v>
      </c>
      <c r="M5" s="188" t="s">
        <v>37</v>
      </c>
      <c r="N5" s="186"/>
      <c r="O5" s="186">
        <v>23</v>
      </c>
      <c r="P5" s="186">
        <v>27</v>
      </c>
      <c r="Q5" s="186">
        <f>P5-O5+1</f>
        <v>5</v>
      </c>
      <c r="R5" s="186"/>
      <c r="S5" s="186">
        <v>60</v>
      </c>
      <c r="T5" s="189">
        <f>R5/Q5</f>
        <v>0</v>
      </c>
      <c r="U5" s="190">
        <f t="shared" si="0"/>
        <v>10</v>
      </c>
      <c r="V5" s="187"/>
      <c r="W5" s="191">
        <f>IF(Q5=0,0,R5)</f>
        <v>0</v>
      </c>
      <c r="X5" s="192">
        <f>IF(Q5=0,0,S5/1.5)</f>
        <v>40</v>
      </c>
      <c r="Y5" s="191">
        <f>V5+W5+X5</f>
        <v>40</v>
      </c>
      <c r="Z5" s="191">
        <v>28</v>
      </c>
      <c r="AA5" s="191">
        <v>1</v>
      </c>
      <c r="AB5" s="191">
        <f t="shared" si="1"/>
        <v>40</v>
      </c>
      <c r="AC5" s="150"/>
      <c r="AD5" s="151"/>
    </row>
    <row r="6" spans="1:31" s="152" customFormat="1" ht="15.95" customHeight="1">
      <c r="A6" s="184" t="s">
        <v>227</v>
      </c>
      <c r="B6" s="185" t="s">
        <v>170</v>
      </c>
      <c r="C6" s="186">
        <v>2</v>
      </c>
      <c r="D6" s="193" t="s">
        <v>24</v>
      </c>
      <c r="E6" s="187" t="s">
        <v>150</v>
      </c>
      <c r="F6" s="187"/>
      <c r="G6" s="213"/>
      <c r="H6" s="213"/>
      <c r="I6" s="213"/>
      <c r="J6" s="213"/>
      <c r="K6" s="213"/>
      <c r="L6" s="186" t="s">
        <v>78</v>
      </c>
      <c r="M6" s="188" t="s">
        <v>36</v>
      </c>
      <c r="N6" s="186"/>
      <c r="O6" s="186">
        <v>23</v>
      </c>
      <c r="P6" s="186">
        <v>27</v>
      </c>
      <c r="Q6" s="186">
        <f t="shared" ref="Q6:Q11" si="2">P6-O6+1</f>
        <v>5</v>
      </c>
      <c r="R6" s="186"/>
      <c r="S6" s="186">
        <v>60</v>
      </c>
      <c r="T6" s="189">
        <f t="shared" ref="T6:T11" si="3">R6/Q6</f>
        <v>0</v>
      </c>
      <c r="U6" s="190">
        <f t="shared" si="0"/>
        <v>10</v>
      </c>
      <c r="V6" s="187"/>
      <c r="W6" s="191">
        <f t="shared" ref="W6:W11" si="4">IF(Q6=0,0,R6)</f>
        <v>0</v>
      </c>
      <c r="X6" s="192">
        <f t="shared" ref="X6:X11" si="5">IF(Q6=0,0,S6/1.5)</f>
        <v>40</v>
      </c>
      <c r="Y6" s="191">
        <f t="shared" ref="Y6:Y11" si="6">V6+W6+X6</f>
        <v>40</v>
      </c>
      <c r="Z6" s="191">
        <v>28</v>
      </c>
      <c r="AA6" s="191">
        <v>1</v>
      </c>
      <c r="AB6" s="191">
        <f t="shared" si="1"/>
        <v>40</v>
      </c>
      <c r="AC6" s="150"/>
      <c r="AD6" s="151"/>
    </row>
    <row r="7" spans="1:31" s="152" customFormat="1" ht="15.95" customHeight="1">
      <c r="A7" s="184" t="s">
        <v>227</v>
      </c>
      <c r="B7" s="185" t="s">
        <v>171</v>
      </c>
      <c r="C7" s="186">
        <v>2</v>
      </c>
      <c r="D7" s="193" t="s">
        <v>24</v>
      </c>
      <c r="E7" s="187" t="s">
        <v>150</v>
      </c>
      <c r="F7" s="187"/>
      <c r="G7" s="213"/>
      <c r="H7" s="213"/>
      <c r="I7" s="213"/>
      <c r="J7" s="213"/>
      <c r="K7" s="213"/>
      <c r="L7" s="186" t="s">
        <v>78</v>
      </c>
      <c r="M7" s="188" t="s">
        <v>37</v>
      </c>
      <c r="N7" s="186"/>
      <c r="O7" s="186">
        <v>23</v>
      </c>
      <c r="P7" s="186">
        <v>27</v>
      </c>
      <c r="Q7" s="186">
        <f t="shared" si="2"/>
        <v>5</v>
      </c>
      <c r="R7" s="186"/>
      <c r="S7" s="186">
        <v>60</v>
      </c>
      <c r="T7" s="189">
        <f t="shared" si="3"/>
        <v>0</v>
      </c>
      <c r="U7" s="190">
        <f t="shared" si="0"/>
        <v>10</v>
      </c>
      <c r="V7" s="187"/>
      <c r="W7" s="191">
        <f t="shared" si="4"/>
        <v>0</v>
      </c>
      <c r="X7" s="192">
        <f t="shared" si="5"/>
        <v>40</v>
      </c>
      <c r="Y7" s="191">
        <f t="shared" si="6"/>
        <v>40</v>
      </c>
      <c r="Z7" s="191">
        <v>28</v>
      </c>
      <c r="AA7" s="191">
        <v>1</v>
      </c>
      <c r="AB7" s="191">
        <f t="shared" si="1"/>
        <v>40</v>
      </c>
      <c r="AC7" s="150"/>
      <c r="AD7" s="151"/>
    </row>
    <row r="8" spans="1:31" s="99" customFormat="1" ht="15.95" customHeight="1">
      <c r="A8" s="194" t="s">
        <v>227</v>
      </c>
      <c r="B8" s="195" t="s">
        <v>172</v>
      </c>
      <c r="C8" s="196">
        <v>2</v>
      </c>
      <c r="D8" s="204" t="s">
        <v>11</v>
      </c>
      <c r="E8" s="197" t="s">
        <v>9</v>
      </c>
      <c r="F8" s="197"/>
      <c r="G8" s="214"/>
      <c r="H8" s="214"/>
      <c r="I8" s="214"/>
      <c r="J8" s="214"/>
      <c r="K8" s="214"/>
      <c r="L8" s="196">
        <v>2</v>
      </c>
      <c r="M8" s="198" t="s">
        <v>75</v>
      </c>
      <c r="N8" s="196"/>
      <c r="O8" s="196">
        <v>28</v>
      </c>
      <c r="P8" s="196">
        <v>37</v>
      </c>
      <c r="Q8" s="196">
        <f>P8-O8+1</f>
        <v>10</v>
      </c>
      <c r="R8" s="196">
        <v>30</v>
      </c>
      <c r="S8" s="196"/>
      <c r="T8" s="199">
        <f>R8/Q8</f>
        <v>3</v>
      </c>
      <c r="U8" s="200"/>
      <c r="V8" s="201"/>
      <c r="W8" s="202">
        <f>IF(Q8=0,0,R8)</f>
        <v>30</v>
      </c>
      <c r="X8" s="203">
        <f>IF(Q8=0,0,S8/1.5)</f>
        <v>0</v>
      </c>
      <c r="Y8" s="202">
        <f>V8+W8+X8</f>
        <v>30</v>
      </c>
      <c r="Z8" s="205">
        <v>57</v>
      </c>
      <c r="AA8" s="205">
        <v>1.2</v>
      </c>
      <c r="AB8" s="205">
        <f t="shared" si="1"/>
        <v>36</v>
      </c>
      <c r="AC8" s="104"/>
      <c r="AD8" s="118"/>
    </row>
    <row r="9" spans="1:31" s="98" customFormat="1" ht="15">
      <c r="A9" s="194" t="s">
        <v>227</v>
      </c>
      <c r="B9" s="195" t="s">
        <v>437</v>
      </c>
      <c r="C9" s="196">
        <v>2</v>
      </c>
      <c r="D9" s="204" t="s">
        <v>45</v>
      </c>
      <c r="E9" s="201" t="s">
        <v>9</v>
      </c>
      <c r="F9" s="201"/>
      <c r="G9" s="215"/>
      <c r="H9" s="215"/>
      <c r="I9" s="215"/>
      <c r="J9" s="215"/>
      <c r="K9" s="215"/>
      <c r="L9" s="196">
        <v>2</v>
      </c>
      <c r="M9" s="198" t="s">
        <v>83</v>
      </c>
      <c r="N9" s="196"/>
      <c r="O9" s="196">
        <v>28</v>
      </c>
      <c r="P9" s="196">
        <v>37</v>
      </c>
      <c r="Q9" s="196">
        <f>P9-O9+1</f>
        <v>10</v>
      </c>
      <c r="R9" s="196">
        <v>30</v>
      </c>
      <c r="S9" s="196"/>
      <c r="T9" s="199">
        <f>R9/Q9</f>
        <v>3</v>
      </c>
      <c r="U9" s="200">
        <f>S9/5</f>
        <v>0</v>
      </c>
      <c r="V9" s="201"/>
      <c r="W9" s="202">
        <f t="shared" ref="W9" si="7">IF(Q9=0,0,R9)</f>
        <v>30</v>
      </c>
      <c r="X9" s="203">
        <f>IF(Q9=0,0,S9/1.5)</f>
        <v>0</v>
      </c>
      <c r="Y9" s="202">
        <f>V9+W9+X9</f>
        <v>30</v>
      </c>
      <c r="Z9" s="205">
        <v>64</v>
      </c>
      <c r="AA9" s="205">
        <v>1.2</v>
      </c>
      <c r="AB9" s="205">
        <f t="shared" ref="AB9" si="8">AA9*Y9</f>
        <v>36</v>
      </c>
      <c r="AC9" s="104"/>
      <c r="AD9" s="119"/>
    </row>
    <row r="10" spans="1:31" s="99" customFormat="1" ht="15.95" customHeight="1">
      <c r="A10" s="194" t="s">
        <v>227</v>
      </c>
      <c r="B10" s="195" t="s">
        <v>169</v>
      </c>
      <c r="C10" s="196">
        <v>2</v>
      </c>
      <c r="D10" s="204" t="s">
        <v>11</v>
      </c>
      <c r="E10" s="197" t="s">
        <v>9</v>
      </c>
      <c r="F10" s="197"/>
      <c r="G10" s="214"/>
      <c r="H10" s="214"/>
      <c r="I10" s="214"/>
      <c r="J10" s="214"/>
      <c r="K10" s="214"/>
      <c r="L10" s="196">
        <v>3</v>
      </c>
      <c r="M10" s="198" t="s">
        <v>139</v>
      </c>
      <c r="N10" s="196"/>
      <c r="O10" s="196">
        <v>28</v>
      </c>
      <c r="P10" s="196">
        <v>37</v>
      </c>
      <c r="Q10" s="196">
        <f t="shared" si="2"/>
        <v>10</v>
      </c>
      <c r="R10" s="196">
        <v>30</v>
      </c>
      <c r="S10" s="196"/>
      <c r="T10" s="199">
        <f t="shared" si="3"/>
        <v>3</v>
      </c>
      <c r="U10" s="200">
        <f>S10/6</f>
        <v>0</v>
      </c>
      <c r="V10" s="201"/>
      <c r="W10" s="202">
        <f t="shared" si="4"/>
        <v>30</v>
      </c>
      <c r="X10" s="203">
        <f t="shared" si="5"/>
        <v>0</v>
      </c>
      <c r="Y10" s="202">
        <f t="shared" si="6"/>
        <v>30</v>
      </c>
      <c r="Z10" s="205">
        <v>61</v>
      </c>
      <c r="AA10" s="205">
        <v>1.3</v>
      </c>
      <c r="AB10" s="205">
        <f t="shared" si="1"/>
        <v>39</v>
      </c>
      <c r="AC10" s="104"/>
      <c r="AD10" s="118"/>
    </row>
    <row r="11" spans="1:31" s="99" customFormat="1" ht="15.95" customHeight="1">
      <c r="A11" s="194" t="s">
        <v>227</v>
      </c>
      <c r="B11" s="195" t="s">
        <v>175</v>
      </c>
      <c r="C11" s="196">
        <v>2</v>
      </c>
      <c r="D11" s="204" t="s">
        <v>11</v>
      </c>
      <c r="E11" s="197" t="s">
        <v>9</v>
      </c>
      <c r="F11" s="197"/>
      <c r="G11" s="214"/>
      <c r="H11" s="214"/>
      <c r="I11" s="214"/>
      <c r="J11" s="214"/>
      <c r="K11" s="214"/>
      <c r="L11" s="196">
        <v>3</v>
      </c>
      <c r="M11" s="198" t="s">
        <v>140</v>
      </c>
      <c r="N11" s="196"/>
      <c r="O11" s="196">
        <v>28</v>
      </c>
      <c r="P11" s="196">
        <v>37</v>
      </c>
      <c r="Q11" s="196">
        <f t="shared" si="2"/>
        <v>10</v>
      </c>
      <c r="R11" s="196">
        <v>30</v>
      </c>
      <c r="S11" s="196"/>
      <c r="T11" s="199">
        <f t="shared" si="3"/>
        <v>3</v>
      </c>
      <c r="U11" s="200">
        <f>S11/6</f>
        <v>0</v>
      </c>
      <c r="V11" s="201"/>
      <c r="W11" s="202">
        <f t="shared" si="4"/>
        <v>30</v>
      </c>
      <c r="X11" s="203">
        <f t="shared" si="5"/>
        <v>0</v>
      </c>
      <c r="Y11" s="202">
        <f t="shared" si="6"/>
        <v>30</v>
      </c>
      <c r="Z11" s="205">
        <v>61</v>
      </c>
      <c r="AA11" s="205">
        <v>1.3</v>
      </c>
      <c r="AB11" s="205">
        <f t="shared" si="1"/>
        <v>39</v>
      </c>
      <c r="AC11" s="104"/>
      <c r="AD11" s="118"/>
    </row>
    <row r="12" spans="1:31" s="98" customFormat="1" ht="15">
      <c r="A12" s="194" t="s">
        <v>227</v>
      </c>
      <c r="B12" s="195" t="s">
        <v>436</v>
      </c>
      <c r="C12" s="196">
        <v>2</v>
      </c>
      <c r="D12" s="204" t="s">
        <v>45</v>
      </c>
      <c r="E12" s="201" t="s">
        <v>9</v>
      </c>
      <c r="F12" s="201"/>
      <c r="G12" s="215"/>
      <c r="H12" s="215"/>
      <c r="I12" s="215"/>
      <c r="J12" s="215"/>
      <c r="K12" s="215"/>
      <c r="L12" s="196">
        <v>4</v>
      </c>
      <c r="M12" s="198" t="s">
        <v>83</v>
      </c>
      <c r="N12" s="196"/>
      <c r="O12" s="196">
        <v>28</v>
      </c>
      <c r="P12" s="196">
        <v>37</v>
      </c>
      <c r="Q12" s="196">
        <f>P12-O12+1</f>
        <v>10</v>
      </c>
      <c r="R12" s="196">
        <v>30</v>
      </c>
      <c r="S12" s="196"/>
      <c r="T12" s="199">
        <f>R12/Q12</f>
        <v>3</v>
      </c>
      <c r="U12" s="200">
        <f>S12/5</f>
        <v>0</v>
      </c>
      <c r="V12" s="201"/>
      <c r="W12" s="202">
        <f t="shared" ref="W12:W21" si="9">IF(Q12=0,0,R12)</f>
        <v>30</v>
      </c>
      <c r="X12" s="203">
        <f>IF(Q12=0,0,S12/1.5)</f>
        <v>0</v>
      </c>
      <c r="Y12" s="202">
        <f>V12+W12+X12</f>
        <v>30</v>
      </c>
      <c r="Z12" s="205">
        <v>64</v>
      </c>
      <c r="AA12" s="205">
        <v>1.2</v>
      </c>
      <c r="AB12" s="205">
        <f t="shared" si="1"/>
        <v>36</v>
      </c>
      <c r="AC12" s="104"/>
      <c r="AD12" s="119"/>
    </row>
    <row r="13" spans="1:31" s="99" customFormat="1" ht="15.95" customHeight="1">
      <c r="A13" s="194" t="s">
        <v>227</v>
      </c>
      <c r="B13" s="195" t="s">
        <v>176</v>
      </c>
      <c r="C13" s="196">
        <v>2</v>
      </c>
      <c r="D13" s="195" t="s">
        <v>60</v>
      </c>
      <c r="E13" s="197" t="s">
        <v>9</v>
      </c>
      <c r="F13" s="197"/>
      <c r="G13" s="214"/>
      <c r="H13" s="214"/>
      <c r="I13" s="214"/>
      <c r="J13" s="214"/>
      <c r="K13" s="214"/>
      <c r="L13" s="196">
        <v>4</v>
      </c>
      <c r="M13" s="198" t="s">
        <v>139</v>
      </c>
      <c r="N13" s="196"/>
      <c r="O13" s="196">
        <v>28</v>
      </c>
      <c r="P13" s="196">
        <v>37</v>
      </c>
      <c r="Q13" s="196">
        <f>P13-O13+1</f>
        <v>10</v>
      </c>
      <c r="R13" s="196">
        <v>30</v>
      </c>
      <c r="S13" s="196"/>
      <c r="T13" s="199">
        <f>R13/Q13</f>
        <v>3</v>
      </c>
      <c r="U13" s="200">
        <f>S13/6</f>
        <v>0</v>
      </c>
      <c r="V13" s="201"/>
      <c r="W13" s="202">
        <f t="shared" si="9"/>
        <v>30</v>
      </c>
      <c r="X13" s="203">
        <f>IF(Q13=0,0,S13/1.5)</f>
        <v>0</v>
      </c>
      <c r="Y13" s="202">
        <f>V13+W13+X13</f>
        <v>30</v>
      </c>
      <c r="Z13" s="206">
        <v>61</v>
      </c>
      <c r="AA13" s="206">
        <v>1.3</v>
      </c>
      <c r="AB13" s="206">
        <f t="shared" si="1"/>
        <v>39</v>
      </c>
      <c r="AC13" s="104"/>
      <c r="AD13" s="118"/>
    </row>
    <row r="14" spans="1:31" s="99" customFormat="1" ht="15.95" customHeight="1">
      <c r="A14" s="194" t="s">
        <v>227</v>
      </c>
      <c r="B14" s="195" t="s">
        <v>177</v>
      </c>
      <c r="C14" s="196">
        <v>2</v>
      </c>
      <c r="D14" s="195" t="s">
        <v>60</v>
      </c>
      <c r="E14" s="197" t="s">
        <v>9</v>
      </c>
      <c r="F14" s="197"/>
      <c r="G14" s="214"/>
      <c r="H14" s="214"/>
      <c r="I14" s="214"/>
      <c r="J14" s="214"/>
      <c r="K14" s="214"/>
      <c r="L14" s="196">
        <v>4</v>
      </c>
      <c r="M14" s="198" t="s">
        <v>140</v>
      </c>
      <c r="N14" s="196"/>
      <c r="O14" s="196">
        <v>28</v>
      </c>
      <c r="P14" s="196">
        <v>37</v>
      </c>
      <c r="Q14" s="196">
        <f>P14-O14+1</f>
        <v>10</v>
      </c>
      <c r="R14" s="196">
        <v>30</v>
      </c>
      <c r="S14" s="196"/>
      <c r="T14" s="199">
        <f>R14/Q14</f>
        <v>3</v>
      </c>
      <c r="U14" s="200">
        <f>S14/6</f>
        <v>0</v>
      </c>
      <c r="V14" s="201"/>
      <c r="W14" s="202">
        <f t="shared" si="9"/>
        <v>30</v>
      </c>
      <c r="X14" s="203">
        <f>IF(Q14=0,0,S14/1.5)</f>
        <v>0</v>
      </c>
      <c r="Y14" s="202">
        <f>V14+W14+X14</f>
        <v>30</v>
      </c>
      <c r="Z14" s="205">
        <v>60</v>
      </c>
      <c r="AA14" s="205">
        <v>1.3</v>
      </c>
      <c r="AB14" s="206">
        <f t="shared" si="1"/>
        <v>39</v>
      </c>
      <c r="AC14" s="104"/>
      <c r="AD14" s="118"/>
    </row>
    <row r="15" spans="1:31" s="99" customFormat="1" ht="15.95" customHeight="1">
      <c r="A15" s="194" t="s">
        <v>227</v>
      </c>
      <c r="B15" s="195" t="s">
        <v>174</v>
      </c>
      <c r="C15" s="196">
        <v>2</v>
      </c>
      <c r="D15" s="197" t="s">
        <v>13</v>
      </c>
      <c r="E15" s="197" t="s">
        <v>9</v>
      </c>
      <c r="F15" s="197"/>
      <c r="G15" s="214"/>
      <c r="H15" s="214"/>
      <c r="I15" s="214"/>
      <c r="J15" s="214"/>
      <c r="K15" s="214"/>
      <c r="L15" s="196">
        <v>5</v>
      </c>
      <c r="M15" s="198" t="s">
        <v>139</v>
      </c>
      <c r="N15" s="196"/>
      <c r="O15" s="196">
        <v>28</v>
      </c>
      <c r="P15" s="196">
        <v>37</v>
      </c>
      <c r="Q15" s="196">
        <f>P15-O15+1</f>
        <v>10</v>
      </c>
      <c r="R15" s="196">
        <v>30</v>
      </c>
      <c r="S15" s="196"/>
      <c r="T15" s="199">
        <f>R15/Q15</f>
        <v>3</v>
      </c>
      <c r="U15" s="200">
        <f>S15/6</f>
        <v>0</v>
      </c>
      <c r="V15" s="201"/>
      <c r="W15" s="202">
        <f t="shared" si="9"/>
        <v>30</v>
      </c>
      <c r="X15" s="203">
        <f>IF(Q15=0,0,S15/1.5)</f>
        <v>0</v>
      </c>
      <c r="Y15" s="202">
        <f>V15+W15+X15</f>
        <v>30</v>
      </c>
      <c r="Z15" s="205">
        <v>56</v>
      </c>
      <c r="AA15" s="205">
        <v>1.2</v>
      </c>
      <c r="AB15" s="205">
        <f t="shared" si="1"/>
        <v>36</v>
      </c>
      <c r="AC15" s="104"/>
      <c r="AD15" s="118"/>
    </row>
    <row r="16" spans="1:31" s="98" customFormat="1" ht="15">
      <c r="A16" s="194" t="s">
        <v>227</v>
      </c>
      <c r="B16" s="195" t="s">
        <v>365</v>
      </c>
      <c r="C16" s="196">
        <v>2</v>
      </c>
      <c r="D16" s="195" t="s">
        <v>13</v>
      </c>
      <c r="E16" s="201" t="s">
        <v>9</v>
      </c>
      <c r="F16" s="201"/>
      <c r="G16" s="215"/>
      <c r="H16" s="215"/>
      <c r="I16" s="215"/>
      <c r="J16" s="215"/>
      <c r="K16" s="215"/>
      <c r="L16" s="196">
        <v>5</v>
      </c>
      <c r="M16" s="198" t="s">
        <v>140</v>
      </c>
      <c r="N16" s="196"/>
      <c r="O16" s="196">
        <v>28</v>
      </c>
      <c r="P16" s="196">
        <v>37</v>
      </c>
      <c r="Q16" s="196">
        <f>P16-O16+1</f>
        <v>10</v>
      </c>
      <c r="R16" s="196">
        <v>30</v>
      </c>
      <c r="S16" s="196"/>
      <c r="T16" s="199">
        <f>R16/Q16</f>
        <v>3</v>
      </c>
      <c r="U16" s="200">
        <f>S16/5</f>
        <v>0</v>
      </c>
      <c r="V16" s="201"/>
      <c r="W16" s="202">
        <f>IF(Q16=0,0,R16)</f>
        <v>30</v>
      </c>
      <c r="X16" s="203">
        <f>IF(Q16=0,0,S16/1.5)</f>
        <v>0</v>
      </c>
      <c r="Y16" s="202">
        <f>V16+W16+X16</f>
        <v>30</v>
      </c>
      <c r="Z16" s="205">
        <v>63</v>
      </c>
      <c r="AA16" s="205">
        <v>1.2</v>
      </c>
      <c r="AB16" s="205">
        <f>AA16*Y16</f>
        <v>36</v>
      </c>
      <c r="AC16" s="104"/>
      <c r="AD16" s="119"/>
    </row>
    <row r="17" spans="1:30" s="99" customFormat="1" ht="15.95" customHeight="1">
      <c r="A17" s="194" t="s">
        <v>227</v>
      </c>
      <c r="B17" s="195" t="s">
        <v>168</v>
      </c>
      <c r="C17" s="196">
        <v>2</v>
      </c>
      <c r="D17" s="204" t="s">
        <v>11</v>
      </c>
      <c r="E17" s="197" t="s">
        <v>9</v>
      </c>
      <c r="F17" s="197"/>
      <c r="G17" s="214"/>
      <c r="H17" s="214"/>
      <c r="I17" s="214"/>
      <c r="J17" s="214"/>
      <c r="K17" s="214"/>
      <c r="L17" s="196">
        <v>6</v>
      </c>
      <c r="M17" s="198" t="s">
        <v>75</v>
      </c>
      <c r="N17" s="196"/>
      <c r="O17" s="196">
        <v>28</v>
      </c>
      <c r="P17" s="196">
        <v>37</v>
      </c>
      <c r="Q17" s="196">
        <f t="shared" ref="Q17:Q26" si="10">P17-O17+1</f>
        <v>10</v>
      </c>
      <c r="R17" s="196">
        <v>30</v>
      </c>
      <c r="S17" s="196"/>
      <c r="T17" s="199">
        <f t="shared" ref="T17:T26" si="11">R17/Q17</f>
        <v>3</v>
      </c>
      <c r="U17" s="200">
        <f>S17/6</f>
        <v>0</v>
      </c>
      <c r="V17" s="201"/>
      <c r="W17" s="202">
        <f t="shared" si="9"/>
        <v>30</v>
      </c>
      <c r="X17" s="203">
        <f t="shared" ref="X17:X26" si="12">IF(Q17=0,0,S17/1.5)</f>
        <v>0</v>
      </c>
      <c r="Y17" s="202">
        <f t="shared" ref="Y17:Y26" si="13">V17+W17+X17</f>
        <v>30</v>
      </c>
      <c r="Z17" s="206">
        <v>62</v>
      </c>
      <c r="AA17" s="206">
        <v>1.3</v>
      </c>
      <c r="AB17" s="205">
        <f t="shared" ref="AB17:AB26" si="14">AA17*Y17</f>
        <v>39</v>
      </c>
      <c r="AC17" s="104"/>
      <c r="AD17" s="118"/>
    </row>
    <row r="18" spans="1:30" s="99" customFormat="1" ht="15.95" customHeight="1">
      <c r="A18" s="194" t="s">
        <v>227</v>
      </c>
      <c r="B18" s="195" t="s">
        <v>372</v>
      </c>
      <c r="C18" s="196">
        <v>2</v>
      </c>
      <c r="D18" s="197" t="s">
        <v>41</v>
      </c>
      <c r="E18" s="197" t="s">
        <v>9</v>
      </c>
      <c r="F18" s="197"/>
      <c r="G18" s="214"/>
      <c r="H18" s="214"/>
      <c r="I18" s="214"/>
      <c r="J18" s="214"/>
      <c r="K18" s="214"/>
      <c r="L18" s="196">
        <v>6</v>
      </c>
      <c r="M18" s="198" t="s">
        <v>139</v>
      </c>
      <c r="N18" s="196"/>
      <c r="O18" s="196">
        <v>28</v>
      </c>
      <c r="P18" s="196">
        <v>37</v>
      </c>
      <c r="Q18" s="196">
        <f t="shared" ref="Q18:Q24" si="15">P18-O18+1</f>
        <v>10</v>
      </c>
      <c r="R18" s="196">
        <v>30</v>
      </c>
      <c r="S18" s="196"/>
      <c r="T18" s="199">
        <f t="shared" ref="T18:T24" si="16">R18/Q18</f>
        <v>3</v>
      </c>
      <c r="U18" s="200"/>
      <c r="V18" s="201"/>
      <c r="W18" s="202">
        <f t="shared" si="9"/>
        <v>30</v>
      </c>
      <c r="X18" s="203">
        <f>IF(Q18=0,0,S18/1.5)</f>
        <v>0</v>
      </c>
      <c r="Y18" s="202">
        <f t="shared" ref="Y18:Y24" si="17">V18+W18+X18</f>
        <v>30</v>
      </c>
      <c r="Z18" s="205">
        <v>56</v>
      </c>
      <c r="AA18" s="205">
        <v>1.2</v>
      </c>
      <c r="AB18" s="206">
        <f t="shared" ref="AB18:AB24" si="18">AA18*Y18</f>
        <v>36</v>
      </c>
      <c r="AC18" s="104"/>
      <c r="AD18" s="118"/>
    </row>
    <row r="19" spans="1:30" s="99" customFormat="1" ht="15.95" customHeight="1">
      <c r="A19" s="194" t="s">
        <v>227</v>
      </c>
      <c r="B19" s="195" t="s">
        <v>156</v>
      </c>
      <c r="C19" s="196">
        <v>2</v>
      </c>
      <c r="D19" s="197" t="s">
        <v>41</v>
      </c>
      <c r="E19" s="197" t="s">
        <v>9</v>
      </c>
      <c r="F19" s="197"/>
      <c r="G19" s="214"/>
      <c r="H19" s="214"/>
      <c r="I19" s="214"/>
      <c r="J19" s="214"/>
      <c r="K19" s="214"/>
      <c r="L19" s="196">
        <v>6</v>
      </c>
      <c r="M19" s="198" t="s">
        <v>140</v>
      </c>
      <c r="N19" s="196"/>
      <c r="O19" s="196">
        <v>28</v>
      </c>
      <c r="P19" s="196">
        <v>37</v>
      </c>
      <c r="Q19" s="196">
        <f t="shared" si="15"/>
        <v>10</v>
      </c>
      <c r="R19" s="196">
        <v>30</v>
      </c>
      <c r="S19" s="196"/>
      <c r="T19" s="199">
        <f t="shared" si="16"/>
        <v>3</v>
      </c>
      <c r="U19" s="200">
        <f>S19/6</f>
        <v>0</v>
      </c>
      <c r="V19" s="201"/>
      <c r="W19" s="202">
        <f>IF(Q19=0,0,R19)</f>
        <v>30</v>
      </c>
      <c r="X19" s="203">
        <f>IF(Q19=0,0,S19/1.5)</f>
        <v>0</v>
      </c>
      <c r="Y19" s="202">
        <f t="shared" si="17"/>
        <v>30</v>
      </c>
      <c r="Z19" s="205">
        <v>59</v>
      </c>
      <c r="AA19" s="205">
        <v>1.2</v>
      </c>
      <c r="AB19" s="206">
        <f t="shared" si="18"/>
        <v>36</v>
      </c>
      <c r="AC19" s="104"/>
      <c r="AD19" s="118"/>
    </row>
    <row r="20" spans="1:30" s="225" customFormat="1" ht="15.95" customHeight="1">
      <c r="A20" s="226" t="s">
        <v>227</v>
      </c>
      <c r="B20" s="204" t="s">
        <v>173</v>
      </c>
      <c r="C20" s="227">
        <v>2</v>
      </c>
      <c r="D20" s="204" t="s">
        <v>13</v>
      </c>
      <c r="E20" s="228" t="s">
        <v>9</v>
      </c>
      <c r="F20" s="228"/>
      <c r="G20" s="229"/>
      <c r="H20" s="229"/>
      <c r="I20" s="229"/>
      <c r="J20" s="229"/>
      <c r="K20" s="229"/>
      <c r="L20" s="227">
        <v>7</v>
      </c>
      <c r="M20" s="230" t="s">
        <v>139</v>
      </c>
      <c r="N20" s="227"/>
      <c r="O20" s="196">
        <v>28</v>
      </c>
      <c r="P20" s="196">
        <v>37</v>
      </c>
      <c r="Q20" s="227">
        <f t="shared" si="15"/>
        <v>10</v>
      </c>
      <c r="R20" s="227">
        <v>30</v>
      </c>
      <c r="S20" s="227"/>
      <c r="T20" s="231">
        <f t="shared" si="16"/>
        <v>3</v>
      </c>
      <c r="U20" s="232">
        <f>S20/6</f>
        <v>0</v>
      </c>
      <c r="V20" s="233"/>
      <c r="W20" s="234">
        <f t="shared" si="9"/>
        <v>30</v>
      </c>
      <c r="X20" s="235">
        <f>IF(Q20=0,0,S20/1.5)</f>
        <v>0</v>
      </c>
      <c r="Y20" s="234">
        <f t="shared" si="17"/>
        <v>30</v>
      </c>
      <c r="Z20" s="236">
        <v>59</v>
      </c>
      <c r="AA20" s="236">
        <v>1.2</v>
      </c>
      <c r="AB20" s="236">
        <f t="shared" si="18"/>
        <v>36</v>
      </c>
      <c r="AC20" s="223"/>
      <c r="AD20" s="224"/>
    </row>
    <row r="21" spans="1:30" s="99" customFormat="1" ht="15.95" customHeight="1">
      <c r="A21" s="194" t="s">
        <v>227</v>
      </c>
      <c r="B21" s="195" t="s">
        <v>146</v>
      </c>
      <c r="C21" s="196">
        <v>2</v>
      </c>
      <c r="D21" s="197" t="s">
        <v>41</v>
      </c>
      <c r="E21" s="201" t="s">
        <v>117</v>
      </c>
      <c r="F21" s="201"/>
      <c r="G21" s="215"/>
      <c r="H21" s="215"/>
      <c r="I21" s="215"/>
      <c r="J21" s="215"/>
      <c r="K21" s="215"/>
      <c r="L21" s="198">
        <v>7</v>
      </c>
      <c r="M21" s="198" t="s">
        <v>192</v>
      </c>
      <c r="N21" s="196"/>
      <c r="O21" s="196">
        <v>23</v>
      </c>
      <c r="P21" s="196">
        <v>34</v>
      </c>
      <c r="Q21" s="196">
        <f t="shared" si="15"/>
        <v>12</v>
      </c>
      <c r="R21" s="196">
        <v>45</v>
      </c>
      <c r="S21" s="196"/>
      <c r="T21" s="199">
        <f t="shared" si="16"/>
        <v>3.75</v>
      </c>
      <c r="U21" s="200">
        <f>S21/6</f>
        <v>0</v>
      </c>
      <c r="V21" s="201"/>
      <c r="W21" s="202">
        <f t="shared" si="9"/>
        <v>45</v>
      </c>
      <c r="X21" s="203">
        <f>IF(Q21=0,0,S21/1.5)</f>
        <v>0</v>
      </c>
      <c r="Y21" s="202">
        <f t="shared" si="17"/>
        <v>45</v>
      </c>
      <c r="Z21" s="205">
        <v>7</v>
      </c>
      <c r="AA21" s="205">
        <v>1.1000000000000001</v>
      </c>
      <c r="AB21" s="206">
        <f t="shared" si="18"/>
        <v>49.500000000000007</v>
      </c>
      <c r="AC21" s="104"/>
      <c r="AD21" s="118"/>
    </row>
    <row r="22" spans="1:30" s="157" customFormat="1" ht="15">
      <c r="A22" s="184" t="s">
        <v>227</v>
      </c>
      <c r="B22" s="185" t="s">
        <v>145</v>
      </c>
      <c r="C22" s="186">
        <v>2</v>
      </c>
      <c r="D22" s="195" t="s">
        <v>45</v>
      </c>
      <c r="E22" s="242" t="s">
        <v>161</v>
      </c>
      <c r="F22" s="242"/>
      <c r="G22" s="242"/>
      <c r="H22" s="242"/>
      <c r="I22" s="242"/>
      <c r="J22" s="242"/>
      <c r="K22" s="242"/>
      <c r="L22" s="188" t="s">
        <v>390</v>
      </c>
      <c r="M22" s="188" t="s">
        <v>77</v>
      </c>
      <c r="N22" s="186"/>
      <c r="O22" s="186">
        <v>44</v>
      </c>
      <c r="P22" s="186">
        <v>46</v>
      </c>
      <c r="Q22" s="186">
        <f t="shared" si="15"/>
        <v>3</v>
      </c>
      <c r="R22" s="186">
        <v>30</v>
      </c>
      <c r="S22" s="186"/>
      <c r="T22" s="189">
        <f t="shared" si="16"/>
        <v>10</v>
      </c>
      <c r="U22" s="190">
        <f>S22/6</f>
        <v>0</v>
      </c>
      <c r="V22" s="187"/>
      <c r="W22" s="191">
        <v>30</v>
      </c>
      <c r="X22" s="192"/>
      <c r="Y22" s="191">
        <f t="shared" si="17"/>
        <v>30</v>
      </c>
      <c r="Z22" s="191">
        <v>57</v>
      </c>
      <c r="AA22" s="191">
        <v>1.2</v>
      </c>
      <c r="AB22" s="191">
        <f t="shared" si="18"/>
        <v>36</v>
      </c>
      <c r="AC22" s="150"/>
      <c r="AD22" s="156"/>
    </row>
    <row r="23" spans="1:30" s="157" customFormat="1" ht="15">
      <c r="A23" s="184" t="s">
        <v>227</v>
      </c>
      <c r="B23" s="185" t="s">
        <v>144</v>
      </c>
      <c r="C23" s="186">
        <v>2</v>
      </c>
      <c r="D23" s="195" t="s">
        <v>45</v>
      </c>
      <c r="E23" s="242" t="s">
        <v>161</v>
      </c>
      <c r="F23" s="242"/>
      <c r="G23" s="242"/>
      <c r="H23" s="242"/>
      <c r="I23" s="242"/>
      <c r="J23" s="242"/>
      <c r="K23" s="242"/>
      <c r="L23" s="188" t="s">
        <v>390</v>
      </c>
      <c r="M23" s="188" t="s">
        <v>80</v>
      </c>
      <c r="N23" s="186"/>
      <c r="O23" s="186">
        <v>44</v>
      </c>
      <c r="P23" s="186">
        <v>46</v>
      </c>
      <c r="Q23" s="186">
        <f t="shared" si="15"/>
        <v>3</v>
      </c>
      <c r="R23" s="186">
        <v>30</v>
      </c>
      <c r="S23" s="186"/>
      <c r="T23" s="189">
        <f t="shared" si="16"/>
        <v>10</v>
      </c>
      <c r="U23" s="190">
        <f>S23/6</f>
        <v>0</v>
      </c>
      <c r="V23" s="187"/>
      <c r="W23" s="191">
        <v>30</v>
      </c>
      <c r="X23" s="192"/>
      <c r="Y23" s="191">
        <f t="shared" si="17"/>
        <v>30</v>
      </c>
      <c r="Z23" s="191">
        <v>56</v>
      </c>
      <c r="AA23" s="191">
        <v>1.2</v>
      </c>
      <c r="AB23" s="191">
        <f t="shared" si="18"/>
        <v>36</v>
      </c>
      <c r="AC23" s="150"/>
      <c r="AD23" s="156"/>
    </row>
    <row r="24" spans="1:30" s="27" customFormat="1" ht="15">
      <c r="A24" s="243" t="s">
        <v>227</v>
      </c>
      <c r="B24" s="244" t="s">
        <v>162</v>
      </c>
      <c r="C24" s="245">
        <v>2</v>
      </c>
      <c r="D24" s="244" t="s">
        <v>41</v>
      </c>
      <c r="E24" s="246" t="s">
        <v>165</v>
      </c>
      <c r="F24" s="246"/>
      <c r="G24" s="247"/>
      <c r="H24" s="247"/>
      <c r="I24" s="247"/>
      <c r="J24" s="247"/>
      <c r="K24" s="247"/>
      <c r="L24" s="248" t="s">
        <v>389</v>
      </c>
      <c r="M24" s="248" t="s">
        <v>192</v>
      </c>
      <c r="N24" s="245"/>
      <c r="O24" s="245">
        <v>44</v>
      </c>
      <c r="P24" s="245">
        <v>47</v>
      </c>
      <c r="Q24" s="245">
        <f t="shared" si="15"/>
        <v>4</v>
      </c>
      <c r="R24" s="245">
        <v>45</v>
      </c>
      <c r="S24" s="245"/>
      <c r="T24" s="249">
        <f t="shared" si="16"/>
        <v>11.25</v>
      </c>
      <c r="U24" s="250">
        <f>S24/5</f>
        <v>0</v>
      </c>
      <c r="V24" s="251"/>
      <c r="W24" s="252">
        <f>IF(Q24=0,0,R24)</f>
        <v>45</v>
      </c>
      <c r="X24" s="253">
        <f>IF(Q24=0,0,S24/1.5)</f>
        <v>0</v>
      </c>
      <c r="Y24" s="252">
        <f t="shared" si="17"/>
        <v>45</v>
      </c>
      <c r="Z24" s="252">
        <v>7</v>
      </c>
      <c r="AA24" s="252">
        <v>1.1000000000000001</v>
      </c>
      <c r="AB24" s="254">
        <f t="shared" si="18"/>
        <v>49.500000000000007</v>
      </c>
      <c r="AC24" s="241"/>
      <c r="AD24" s="56"/>
    </row>
    <row r="25" spans="1:30" s="155" customFormat="1" ht="15">
      <c r="A25" s="172" t="s">
        <v>225</v>
      </c>
      <c r="B25" s="173" t="s">
        <v>163</v>
      </c>
      <c r="C25" s="174">
        <v>2</v>
      </c>
      <c r="D25" s="173" t="s">
        <v>60</v>
      </c>
      <c r="E25" s="175" t="s">
        <v>164</v>
      </c>
      <c r="F25" s="175"/>
      <c r="G25" s="217"/>
      <c r="H25" s="217"/>
      <c r="I25" s="217"/>
      <c r="J25" s="217"/>
      <c r="K25" s="217"/>
      <c r="L25" s="176" t="s">
        <v>77</v>
      </c>
      <c r="M25" s="176" t="s">
        <v>36</v>
      </c>
      <c r="N25" s="174"/>
      <c r="O25" s="174">
        <v>28</v>
      </c>
      <c r="P25" s="174">
        <v>32</v>
      </c>
      <c r="Q25" s="174">
        <f t="shared" si="10"/>
        <v>5</v>
      </c>
      <c r="R25" s="174"/>
      <c r="S25" s="174">
        <v>60</v>
      </c>
      <c r="T25" s="177">
        <f t="shared" si="11"/>
        <v>0</v>
      </c>
      <c r="U25" s="178">
        <v>0</v>
      </c>
      <c r="V25" s="179"/>
      <c r="W25" s="180"/>
      <c r="X25" s="181">
        <f t="shared" si="12"/>
        <v>40</v>
      </c>
      <c r="Y25" s="180">
        <f t="shared" si="13"/>
        <v>40</v>
      </c>
      <c r="Z25" s="180">
        <v>28</v>
      </c>
      <c r="AA25" s="180">
        <v>1</v>
      </c>
      <c r="AB25" s="180">
        <f t="shared" si="14"/>
        <v>40</v>
      </c>
      <c r="AC25" s="153"/>
      <c r="AD25" s="154"/>
    </row>
    <row r="26" spans="1:30" s="157" customFormat="1" ht="15">
      <c r="A26" s="172" t="s">
        <v>225</v>
      </c>
      <c r="B26" s="173" t="s">
        <v>160</v>
      </c>
      <c r="C26" s="174">
        <v>2</v>
      </c>
      <c r="D26" s="173" t="s">
        <v>60</v>
      </c>
      <c r="E26" s="175" t="s">
        <v>323</v>
      </c>
      <c r="F26" s="175"/>
      <c r="G26" s="217"/>
      <c r="H26" s="217"/>
      <c r="I26" s="217"/>
      <c r="J26" s="217"/>
      <c r="K26" s="217"/>
      <c r="L26" s="176" t="s">
        <v>77</v>
      </c>
      <c r="M26" s="176" t="s">
        <v>37</v>
      </c>
      <c r="N26" s="174"/>
      <c r="O26" s="174">
        <v>28</v>
      </c>
      <c r="P26" s="174">
        <v>32</v>
      </c>
      <c r="Q26" s="174">
        <f t="shared" si="10"/>
        <v>5</v>
      </c>
      <c r="R26" s="174"/>
      <c r="S26" s="174">
        <v>60</v>
      </c>
      <c r="T26" s="177">
        <f t="shared" si="11"/>
        <v>0</v>
      </c>
      <c r="U26" s="178">
        <f>S26/5</f>
        <v>12</v>
      </c>
      <c r="V26" s="179"/>
      <c r="W26" s="180"/>
      <c r="X26" s="181">
        <f t="shared" si="12"/>
        <v>40</v>
      </c>
      <c r="Y26" s="180">
        <f t="shared" si="13"/>
        <v>40</v>
      </c>
      <c r="Z26" s="180">
        <v>29</v>
      </c>
      <c r="AA26" s="180">
        <v>1</v>
      </c>
      <c r="AB26" s="180">
        <f t="shared" si="14"/>
        <v>40</v>
      </c>
      <c r="AC26" s="153"/>
      <c r="AD26" s="156"/>
    </row>
    <row r="27" spans="1:30" s="155" customFormat="1" ht="15">
      <c r="A27" s="172" t="s">
        <v>225</v>
      </c>
      <c r="B27" s="173" t="s">
        <v>149</v>
      </c>
      <c r="C27" s="174">
        <v>2</v>
      </c>
      <c r="D27" s="173" t="s">
        <v>11</v>
      </c>
      <c r="E27" s="175" t="s">
        <v>164</v>
      </c>
      <c r="F27" s="175"/>
      <c r="G27" s="217"/>
      <c r="H27" s="217"/>
      <c r="I27" s="217"/>
      <c r="J27" s="217"/>
      <c r="K27" s="217"/>
      <c r="L27" s="176" t="s">
        <v>80</v>
      </c>
      <c r="M27" s="176" t="s">
        <v>36</v>
      </c>
      <c r="N27" s="174"/>
      <c r="O27" s="174">
        <v>28</v>
      </c>
      <c r="P27" s="174">
        <v>32</v>
      </c>
      <c r="Q27" s="174">
        <f>P27-O27+1</f>
        <v>5</v>
      </c>
      <c r="R27" s="174"/>
      <c r="S27" s="174">
        <v>60</v>
      </c>
      <c r="T27" s="177">
        <f t="shared" ref="T27:T30" si="19">R27/Q27</f>
        <v>0</v>
      </c>
      <c r="U27" s="178">
        <v>0</v>
      </c>
      <c r="V27" s="179"/>
      <c r="W27" s="180"/>
      <c r="X27" s="181">
        <f>IF(Q27=0,0,S27/1.5)</f>
        <v>40</v>
      </c>
      <c r="Y27" s="180">
        <f>V27+W27+X27</f>
        <v>40</v>
      </c>
      <c r="Z27" s="180">
        <v>28</v>
      </c>
      <c r="AA27" s="180">
        <v>1</v>
      </c>
      <c r="AB27" s="180">
        <f>AA27*Y27</f>
        <v>40</v>
      </c>
      <c r="AC27" s="153"/>
      <c r="AD27" s="154"/>
    </row>
    <row r="28" spans="1:30" s="157" customFormat="1" ht="15">
      <c r="A28" s="172" t="s">
        <v>225</v>
      </c>
      <c r="B28" s="173" t="s">
        <v>151</v>
      </c>
      <c r="C28" s="174">
        <v>2</v>
      </c>
      <c r="D28" s="173" t="s">
        <v>11</v>
      </c>
      <c r="E28" s="175" t="s">
        <v>164</v>
      </c>
      <c r="F28" s="175"/>
      <c r="G28" s="217"/>
      <c r="H28" s="217"/>
      <c r="I28" s="217"/>
      <c r="J28" s="217"/>
      <c r="K28" s="217"/>
      <c r="L28" s="176" t="s">
        <v>80</v>
      </c>
      <c r="M28" s="176" t="s">
        <v>37</v>
      </c>
      <c r="N28" s="174"/>
      <c r="O28" s="174">
        <v>28</v>
      </c>
      <c r="P28" s="174">
        <v>32</v>
      </c>
      <c r="Q28" s="174">
        <f>P28-O28+1</f>
        <v>5</v>
      </c>
      <c r="R28" s="174"/>
      <c r="S28" s="174">
        <v>60</v>
      </c>
      <c r="T28" s="177">
        <f t="shared" si="19"/>
        <v>0</v>
      </c>
      <c r="U28" s="178">
        <f>S28/5</f>
        <v>12</v>
      </c>
      <c r="V28" s="179"/>
      <c r="W28" s="180"/>
      <c r="X28" s="181">
        <f>IF(Q28=0,0,S28/1.5)</f>
        <v>40</v>
      </c>
      <c r="Y28" s="180">
        <f>V28+W28+X28</f>
        <v>40</v>
      </c>
      <c r="Z28" s="180">
        <v>28</v>
      </c>
      <c r="AA28" s="180">
        <v>1</v>
      </c>
      <c r="AB28" s="180">
        <f>AA28*Y28</f>
        <v>40</v>
      </c>
      <c r="AC28" s="153"/>
      <c r="AD28" s="156"/>
    </row>
    <row r="29" spans="1:30" s="99" customFormat="1" ht="15.95" customHeight="1">
      <c r="A29" s="159" t="s">
        <v>225</v>
      </c>
      <c r="B29" s="160" t="s">
        <v>178</v>
      </c>
      <c r="C29" s="161">
        <v>2</v>
      </c>
      <c r="D29" s="160" t="s">
        <v>60</v>
      </c>
      <c r="E29" s="162" t="s">
        <v>9</v>
      </c>
      <c r="F29" s="162"/>
      <c r="G29" s="264"/>
      <c r="H29" s="264"/>
      <c r="I29" s="264"/>
      <c r="J29" s="264"/>
      <c r="K29" s="264"/>
      <c r="L29" s="161">
        <v>6</v>
      </c>
      <c r="M29" s="164" t="s">
        <v>83</v>
      </c>
      <c r="N29" s="161"/>
      <c r="O29" s="161">
        <v>28</v>
      </c>
      <c r="P29" s="161">
        <v>37</v>
      </c>
      <c r="Q29" s="161">
        <f t="shared" ref="Q29" si="20">P29-O29+1</f>
        <v>10</v>
      </c>
      <c r="R29" s="161">
        <v>30</v>
      </c>
      <c r="S29" s="161"/>
      <c r="T29" s="165">
        <f t="shared" si="19"/>
        <v>3</v>
      </c>
      <c r="U29" s="166">
        <f>S29/6</f>
        <v>0</v>
      </c>
      <c r="V29" s="163"/>
      <c r="W29" s="167">
        <f>IF(Q29=0,0,R29)</f>
        <v>30</v>
      </c>
      <c r="X29" s="168">
        <f>IF(Q29=0,0,S29/1.5)</f>
        <v>0</v>
      </c>
      <c r="Y29" s="167">
        <f t="shared" ref="Y29" si="21">V29+W29+X29</f>
        <v>30</v>
      </c>
      <c r="Z29" s="170">
        <v>60</v>
      </c>
      <c r="AA29" s="169">
        <v>1.2</v>
      </c>
      <c r="AB29" s="169">
        <f t="shared" ref="AB29" si="22">AA29*Y29</f>
        <v>36</v>
      </c>
      <c r="AC29" s="104"/>
      <c r="AD29" s="118"/>
    </row>
    <row r="30" spans="1:30" s="99" customFormat="1" ht="15.95" customHeight="1">
      <c r="A30" s="159" t="s">
        <v>225</v>
      </c>
      <c r="B30" s="160" t="s">
        <v>157</v>
      </c>
      <c r="C30" s="161">
        <v>2</v>
      </c>
      <c r="D30" s="160" t="s">
        <v>60</v>
      </c>
      <c r="E30" s="162" t="s">
        <v>9</v>
      </c>
      <c r="F30" s="162"/>
      <c r="G30" s="264"/>
      <c r="H30" s="264"/>
      <c r="I30" s="264"/>
      <c r="J30" s="264"/>
      <c r="K30" s="264"/>
      <c r="L30" s="161">
        <v>6</v>
      </c>
      <c r="M30" s="164" t="s">
        <v>75</v>
      </c>
      <c r="N30" s="161"/>
      <c r="O30" s="161">
        <v>28</v>
      </c>
      <c r="P30" s="161">
        <v>37</v>
      </c>
      <c r="Q30" s="161">
        <f>P30-O30+1</f>
        <v>10</v>
      </c>
      <c r="R30" s="161">
        <v>30</v>
      </c>
      <c r="S30" s="161"/>
      <c r="T30" s="165">
        <f t="shared" si="19"/>
        <v>3</v>
      </c>
      <c r="U30" s="166">
        <f>S30/6</f>
        <v>0</v>
      </c>
      <c r="V30" s="163"/>
      <c r="W30" s="167">
        <f>IF(Q30=0,0,R30)</f>
        <v>30</v>
      </c>
      <c r="X30" s="168">
        <f>IF(Q30=0,0,S30/1.5)</f>
        <v>0</v>
      </c>
      <c r="Y30" s="167">
        <f>V30+W30+X30</f>
        <v>30</v>
      </c>
      <c r="Z30" s="169">
        <v>62</v>
      </c>
      <c r="AA30" s="169">
        <v>1.3</v>
      </c>
      <c r="AB30" s="170">
        <f>AA30*Y30</f>
        <v>39</v>
      </c>
      <c r="AC30" s="104"/>
      <c r="AD30" s="118"/>
    </row>
    <row r="31" spans="1:30" s="98" customFormat="1" ht="15">
      <c r="A31" s="159" t="s">
        <v>225</v>
      </c>
      <c r="B31" s="160" t="s">
        <v>373</v>
      </c>
      <c r="C31" s="161">
        <v>2</v>
      </c>
      <c r="D31" s="160" t="s">
        <v>13</v>
      </c>
      <c r="E31" s="162" t="s">
        <v>116</v>
      </c>
      <c r="F31" s="162"/>
      <c r="G31" s="264"/>
      <c r="H31" s="264"/>
      <c r="I31" s="264"/>
      <c r="J31" s="264"/>
      <c r="K31" s="264"/>
      <c r="L31" s="164">
        <v>7</v>
      </c>
      <c r="M31" s="164" t="s">
        <v>83</v>
      </c>
      <c r="N31" s="161"/>
      <c r="O31" s="161">
        <v>23</v>
      </c>
      <c r="P31" s="161">
        <v>32</v>
      </c>
      <c r="Q31" s="161">
        <f t="shared" ref="Q31:Q40" si="23">P31-O31+1</f>
        <v>10</v>
      </c>
      <c r="R31" s="161">
        <v>30</v>
      </c>
      <c r="S31" s="161"/>
      <c r="T31" s="165">
        <f t="shared" ref="T31:T40" si="24">R31/Q31</f>
        <v>3</v>
      </c>
      <c r="U31" s="166">
        <f>S31/5</f>
        <v>0</v>
      </c>
      <c r="V31" s="163"/>
      <c r="W31" s="167">
        <f>IF(Q31=0,0,R31)</f>
        <v>30</v>
      </c>
      <c r="X31" s="168">
        <f t="shared" ref="X31:X40" si="25">IF(Q31=0,0,S31/1.5)</f>
        <v>0</v>
      </c>
      <c r="Y31" s="167">
        <f t="shared" ref="Y31:Y40" si="26">V31+W31+X31</f>
        <v>30</v>
      </c>
      <c r="Z31" s="265">
        <v>59</v>
      </c>
      <c r="AA31" s="265">
        <v>1.2</v>
      </c>
      <c r="AB31" s="265">
        <f t="shared" ref="AB31:AB40" si="27">AA31*Y31</f>
        <v>36</v>
      </c>
      <c r="AC31" s="158"/>
      <c r="AD31" s="119"/>
    </row>
    <row r="32" spans="1:30" s="27" customFormat="1" ht="15">
      <c r="A32" s="266" t="s">
        <v>225</v>
      </c>
      <c r="B32" s="267" t="s">
        <v>162</v>
      </c>
      <c r="C32" s="268">
        <v>2</v>
      </c>
      <c r="D32" s="269" t="s">
        <v>45</v>
      </c>
      <c r="E32" s="270" t="s">
        <v>161</v>
      </c>
      <c r="F32" s="270"/>
      <c r="G32" s="271"/>
      <c r="H32" s="271"/>
      <c r="I32" s="271"/>
      <c r="J32" s="271"/>
      <c r="K32" s="271"/>
      <c r="L32" s="272" t="s">
        <v>389</v>
      </c>
      <c r="M32" s="272" t="s">
        <v>189</v>
      </c>
      <c r="N32" s="268"/>
      <c r="O32" s="268">
        <v>44</v>
      </c>
      <c r="P32" s="268">
        <v>47</v>
      </c>
      <c r="Q32" s="268">
        <f t="shared" si="23"/>
        <v>4</v>
      </c>
      <c r="R32" s="268">
        <v>30</v>
      </c>
      <c r="S32" s="268"/>
      <c r="T32" s="273">
        <f>R32/Q32</f>
        <v>7.5</v>
      </c>
      <c r="U32" s="274">
        <f>S32/5</f>
        <v>0</v>
      </c>
      <c r="V32" s="240"/>
      <c r="W32" s="275">
        <f>IF(Q32=0,0,R32)</f>
        <v>30</v>
      </c>
      <c r="X32" s="276">
        <f t="shared" si="25"/>
        <v>0</v>
      </c>
      <c r="Y32" s="275">
        <f t="shared" si="26"/>
        <v>30</v>
      </c>
      <c r="Z32" s="275">
        <v>7</v>
      </c>
      <c r="AA32" s="275">
        <v>1.1000000000000001</v>
      </c>
      <c r="AB32" s="277">
        <f>AA32*Y32</f>
        <v>33</v>
      </c>
      <c r="AC32" s="241"/>
      <c r="AD32" s="56"/>
    </row>
    <row r="33" spans="1:30" s="157" customFormat="1" ht="15">
      <c r="A33" s="172" t="s">
        <v>225</v>
      </c>
      <c r="B33" s="173" t="s">
        <v>56</v>
      </c>
      <c r="C33" s="174">
        <v>2</v>
      </c>
      <c r="D33" s="173" t="s">
        <v>13</v>
      </c>
      <c r="E33" s="182" t="s">
        <v>165</v>
      </c>
      <c r="F33" s="182"/>
      <c r="G33" s="182"/>
      <c r="H33" s="182"/>
      <c r="I33" s="182"/>
      <c r="J33" s="182"/>
      <c r="K33" s="182"/>
      <c r="L33" s="176" t="s">
        <v>390</v>
      </c>
      <c r="M33" s="176" t="s">
        <v>83</v>
      </c>
      <c r="N33" s="174"/>
      <c r="O33" s="174">
        <v>44</v>
      </c>
      <c r="P33" s="174">
        <v>46</v>
      </c>
      <c r="Q33" s="174">
        <f t="shared" ref="Q33" si="28">P33-O33+1</f>
        <v>3</v>
      </c>
      <c r="R33" s="174">
        <v>45</v>
      </c>
      <c r="S33" s="174"/>
      <c r="T33" s="177">
        <f>R33/Q33</f>
        <v>15</v>
      </c>
      <c r="U33" s="178">
        <f t="shared" ref="U33" si="29">S33/5</f>
        <v>0</v>
      </c>
      <c r="V33" s="179"/>
      <c r="W33" s="180">
        <f>IF(Q33=0,0,R33)</f>
        <v>45</v>
      </c>
      <c r="X33" s="181">
        <f t="shared" ref="X33" si="30">IF(Q33=0,0,S33/1.5)</f>
        <v>0</v>
      </c>
      <c r="Y33" s="180">
        <f t="shared" ref="Y33" si="31">V33+W33+X33</f>
        <v>45</v>
      </c>
      <c r="Z33" s="278">
        <v>56</v>
      </c>
      <c r="AA33" s="278">
        <v>1.2</v>
      </c>
      <c r="AB33" s="278">
        <f>AA33*Y33</f>
        <v>54</v>
      </c>
      <c r="AC33" s="150"/>
      <c r="AD33" s="156"/>
    </row>
    <row r="34" spans="1:30" s="157" customFormat="1" ht="15">
      <c r="A34" s="183" t="s">
        <v>225</v>
      </c>
      <c r="B34" s="173" t="s">
        <v>158</v>
      </c>
      <c r="C34" s="174">
        <v>2</v>
      </c>
      <c r="D34" s="160" t="s">
        <v>45</v>
      </c>
      <c r="E34" s="175" t="s">
        <v>161</v>
      </c>
      <c r="F34" s="175"/>
      <c r="G34" s="175"/>
      <c r="H34" s="175"/>
      <c r="I34" s="175"/>
      <c r="J34" s="175"/>
      <c r="K34" s="175"/>
      <c r="L34" s="176" t="s">
        <v>390</v>
      </c>
      <c r="M34" s="176" t="s">
        <v>102</v>
      </c>
      <c r="N34" s="174"/>
      <c r="O34" s="174">
        <v>44</v>
      </c>
      <c r="P34" s="174">
        <v>46</v>
      </c>
      <c r="Q34" s="174">
        <f>P34-O34+1</f>
        <v>3</v>
      </c>
      <c r="R34" s="174">
        <v>30</v>
      </c>
      <c r="S34" s="174"/>
      <c r="T34" s="177">
        <f>R34/Q34</f>
        <v>10</v>
      </c>
      <c r="U34" s="178">
        <f>S34/6</f>
        <v>0</v>
      </c>
      <c r="V34" s="179"/>
      <c r="W34" s="180">
        <v>30</v>
      </c>
      <c r="X34" s="181"/>
      <c r="Y34" s="180">
        <f>V34+W34+X34</f>
        <v>30</v>
      </c>
      <c r="Z34" s="180">
        <v>57</v>
      </c>
      <c r="AA34" s="180">
        <v>1.2</v>
      </c>
      <c r="AB34" s="180">
        <f>AA34*Y34</f>
        <v>36</v>
      </c>
      <c r="AC34" s="150"/>
      <c r="AD34" s="156"/>
    </row>
    <row r="35" spans="1:30" s="157" customFormat="1" ht="15">
      <c r="A35" s="172" t="s">
        <v>225</v>
      </c>
      <c r="B35" s="173" t="s">
        <v>57</v>
      </c>
      <c r="C35" s="174">
        <v>2</v>
      </c>
      <c r="D35" s="182" t="s">
        <v>13</v>
      </c>
      <c r="E35" s="182" t="s">
        <v>165</v>
      </c>
      <c r="F35" s="182"/>
      <c r="G35" s="182"/>
      <c r="H35" s="182"/>
      <c r="I35" s="182"/>
      <c r="J35" s="182"/>
      <c r="K35" s="182"/>
      <c r="L35" s="176" t="s">
        <v>390</v>
      </c>
      <c r="M35" s="176" t="s">
        <v>75</v>
      </c>
      <c r="N35" s="174"/>
      <c r="O35" s="174">
        <v>44</v>
      </c>
      <c r="P35" s="174">
        <v>46</v>
      </c>
      <c r="Q35" s="174">
        <f t="shared" ref="Q35:Q36" si="32">P35-O35+1</f>
        <v>3</v>
      </c>
      <c r="R35" s="174">
        <v>45</v>
      </c>
      <c r="S35" s="174"/>
      <c r="T35" s="177">
        <f t="shared" ref="T35:T36" si="33">R35/Q35</f>
        <v>15</v>
      </c>
      <c r="U35" s="178">
        <f t="shared" ref="U35" si="34">S35/5</f>
        <v>0</v>
      </c>
      <c r="V35" s="179"/>
      <c r="W35" s="180">
        <f t="shared" ref="W35" si="35">IF(Q35=0,0,R35)</f>
        <v>45</v>
      </c>
      <c r="X35" s="181">
        <f t="shared" ref="X35:X36" si="36">IF(Q35=0,0,S35/1.5)</f>
        <v>0</v>
      </c>
      <c r="Y35" s="180">
        <f t="shared" ref="Y35:Y36" si="37">V35+W35+X35</f>
        <v>45</v>
      </c>
      <c r="Z35" s="180">
        <v>56</v>
      </c>
      <c r="AA35" s="180">
        <v>1.2</v>
      </c>
      <c r="AB35" s="278">
        <f t="shared" ref="AB35:AB36" si="38">AA35*Y35</f>
        <v>54</v>
      </c>
      <c r="AC35" s="150"/>
      <c r="AD35" s="156"/>
    </row>
    <row r="36" spans="1:30" s="98" customFormat="1" ht="15">
      <c r="A36" s="159" t="s">
        <v>225</v>
      </c>
      <c r="B36" s="160" t="s">
        <v>58</v>
      </c>
      <c r="C36" s="161">
        <v>2</v>
      </c>
      <c r="D36" s="160" t="s">
        <v>60</v>
      </c>
      <c r="E36" s="162" t="s">
        <v>165</v>
      </c>
      <c r="F36" s="162"/>
      <c r="G36" s="162"/>
      <c r="H36" s="162"/>
      <c r="I36" s="162"/>
      <c r="J36" s="162"/>
      <c r="K36" s="162"/>
      <c r="L36" s="164" t="s">
        <v>390</v>
      </c>
      <c r="M36" s="164" t="s">
        <v>280</v>
      </c>
      <c r="N36" s="161"/>
      <c r="O36" s="161">
        <v>44</v>
      </c>
      <c r="P36" s="161">
        <v>46</v>
      </c>
      <c r="Q36" s="161">
        <f t="shared" si="32"/>
        <v>3</v>
      </c>
      <c r="R36" s="161">
        <v>45</v>
      </c>
      <c r="S36" s="161"/>
      <c r="T36" s="165">
        <f t="shared" si="33"/>
        <v>15</v>
      </c>
      <c r="U36" s="166">
        <f>S36/5</f>
        <v>0</v>
      </c>
      <c r="V36" s="163"/>
      <c r="W36" s="167">
        <f>IF(Q36=0,0,R36)</f>
        <v>45</v>
      </c>
      <c r="X36" s="168">
        <f t="shared" si="36"/>
        <v>0</v>
      </c>
      <c r="Y36" s="167">
        <f t="shared" si="37"/>
        <v>45</v>
      </c>
      <c r="Z36" s="169">
        <v>57</v>
      </c>
      <c r="AA36" s="169">
        <v>1.2</v>
      </c>
      <c r="AB36" s="170">
        <f t="shared" si="38"/>
        <v>54</v>
      </c>
      <c r="AC36" s="104"/>
      <c r="AD36" s="119"/>
    </row>
    <row r="37" spans="1:30" s="99" customFormat="1" ht="15.95" customHeight="1">
      <c r="A37" s="159" t="s">
        <v>226</v>
      </c>
      <c r="B37" s="160" t="s">
        <v>190</v>
      </c>
      <c r="C37" s="161">
        <v>2</v>
      </c>
      <c r="D37" s="162" t="s">
        <v>24</v>
      </c>
      <c r="E37" s="171" t="s">
        <v>159</v>
      </c>
      <c r="F37" s="171"/>
      <c r="G37" s="216"/>
      <c r="H37" s="216"/>
      <c r="I37" s="216"/>
      <c r="J37" s="216"/>
      <c r="K37" s="216"/>
      <c r="L37" s="164" t="s">
        <v>77</v>
      </c>
      <c r="M37" s="164" t="s">
        <v>139</v>
      </c>
      <c r="N37" s="161"/>
      <c r="O37" s="161">
        <v>31</v>
      </c>
      <c r="P37" s="161">
        <v>38</v>
      </c>
      <c r="Q37" s="161">
        <f>P37-O37+1</f>
        <v>8</v>
      </c>
      <c r="R37" s="161">
        <v>45</v>
      </c>
      <c r="S37" s="161"/>
      <c r="T37" s="165">
        <f>R37/Q37</f>
        <v>5.625</v>
      </c>
      <c r="U37" s="166">
        <f>S37/5</f>
        <v>0</v>
      </c>
      <c r="V37" s="163"/>
      <c r="W37" s="167">
        <f>IF(Q37=0,0,R37)</f>
        <v>45</v>
      </c>
      <c r="X37" s="168">
        <f>IF(Q37=0,0,S37/1.5)</f>
        <v>0</v>
      </c>
      <c r="Y37" s="167">
        <f>V37+W37+X37</f>
        <v>45</v>
      </c>
      <c r="Z37" s="170">
        <v>29</v>
      </c>
      <c r="AA37" s="170">
        <v>1</v>
      </c>
      <c r="AB37" s="170">
        <f>AA37*Y37</f>
        <v>45</v>
      </c>
      <c r="AC37" s="104"/>
      <c r="AD37" s="118"/>
    </row>
    <row r="38" spans="1:30" s="98" customFormat="1" ht="15">
      <c r="A38" s="194" t="s">
        <v>226</v>
      </c>
      <c r="B38" s="195" t="s">
        <v>146</v>
      </c>
      <c r="C38" s="196">
        <v>2</v>
      </c>
      <c r="D38" s="197" t="s">
        <v>24</v>
      </c>
      <c r="E38" s="201" t="s">
        <v>111</v>
      </c>
      <c r="F38" s="201"/>
      <c r="G38" s="215"/>
      <c r="H38" s="215"/>
      <c r="I38" s="215"/>
      <c r="J38" s="215"/>
      <c r="K38" s="215"/>
      <c r="L38" s="198">
        <v>2</v>
      </c>
      <c r="M38" s="198" t="s">
        <v>192</v>
      </c>
      <c r="N38" s="196"/>
      <c r="O38" s="196">
        <v>23</v>
      </c>
      <c r="P38" s="196">
        <v>30</v>
      </c>
      <c r="Q38" s="196">
        <f t="shared" si="23"/>
        <v>8</v>
      </c>
      <c r="R38" s="196">
        <v>30</v>
      </c>
      <c r="S38" s="196"/>
      <c r="T38" s="199">
        <f t="shared" si="24"/>
        <v>3.75</v>
      </c>
      <c r="U38" s="200">
        <f>S38/5</f>
        <v>0</v>
      </c>
      <c r="V38" s="201"/>
      <c r="W38" s="202">
        <f>IF(Q38=0,0,R38)</f>
        <v>30</v>
      </c>
      <c r="X38" s="203">
        <f t="shared" si="25"/>
        <v>0</v>
      </c>
      <c r="Y38" s="202">
        <f t="shared" si="26"/>
        <v>30</v>
      </c>
      <c r="Z38" s="205">
        <v>7</v>
      </c>
      <c r="AA38" s="205">
        <v>1.1000000000000001</v>
      </c>
      <c r="AB38" s="206">
        <f t="shared" si="27"/>
        <v>33</v>
      </c>
      <c r="AC38" s="104"/>
      <c r="AD38" s="119"/>
    </row>
    <row r="39" spans="1:30" s="83" customFormat="1" ht="15">
      <c r="A39" s="226" t="s">
        <v>226</v>
      </c>
      <c r="B39" s="204" t="s">
        <v>325</v>
      </c>
      <c r="C39" s="227">
        <v>2</v>
      </c>
      <c r="D39" s="228" t="s">
        <v>24</v>
      </c>
      <c r="E39" s="281" t="s">
        <v>164</v>
      </c>
      <c r="F39" s="281"/>
      <c r="G39" s="282"/>
      <c r="H39" s="282"/>
      <c r="I39" s="282"/>
      <c r="J39" s="282"/>
      <c r="K39" s="282"/>
      <c r="L39" s="230" t="s">
        <v>80</v>
      </c>
      <c r="M39" s="230" t="s">
        <v>37</v>
      </c>
      <c r="N39" s="227"/>
      <c r="O39" s="227">
        <v>23</v>
      </c>
      <c r="P39" s="227">
        <v>27</v>
      </c>
      <c r="Q39" s="227">
        <f t="shared" si="23"/>
        <v>5</v>
      </c>
      <c r="R39" s="227"/>
      <c r="S39" s="227">
        <v>60</v>
      </c>
      <c r="T39" s="231">
        <f t="shared" si="24"/>
        <v>0</v>
      </c>
      <c r="U39" s="232">
        <v>0</v>
      </c>
      <c r="V39" s="233"/>
      <c r="W39" s="234"/>
      <c r="X39" s="235">
        <f t="shared" si="25"/>
        <v>40</v>
      </c>
      <c r="Y39" s="234">
        <f t="shared" si="26"/>
        <v>40</v>
      </c>
      <c r="Z39" s="234">
        <v>37</v>
      </c>
      <c r="AA39" s="234">
        <v>1</v>
      </c>
      <c r="AB39" s="234">
        <f t="shared" si="27"/>
        <v>40</v>
      </c>
      <c r="AC39" s="129"/>
      <c r="AD39" s="121"/>
    </row>
    <row r="40" spans="1:30" s="99" customFormat="1" ht="15.95" customHeight="1">
      <c r="A40" s="194" t="s">
        <v>226</v>
      </c>
      <c r="B40" s="195" t="s">
        <v>146</v>
      </c>
      <c r="C40" s="196">
        <v>2</v>
      </c>
      <c r="D40" s="197" t="s">
        <v>24</v>
      </c>
      <c r="E40" s="283" t="s">
        <v>164</v>
      </c>
      <c r="F40" s="283"/>
      <c r="G40" s="215"/>
      <c r="H40" s="215"/>
      <c r="I40" s="215"/>
      <c r="J40" s="215"/>
      <c r="K40" s="215"/>
      <c r="L40" s="198" t="s">
        <v>80</v>
      </c>
      <c r="M40" s="198" t="s">
        <v>192</v>
      </c>
      <c r="N40" s="196"/>
      <c r="O40" s="196">
        <v>23</v>
      </c>
      <c r="P40" s="196">
        <v>30</v>
      </c>
      <c r="Q40" s="196">
        <f t="shared" si="23"/>
        <v>8</v>
      </c>
      <c r="R40" s="196"/>
      <c r="S40" s="196">
        <v>60</v>
      </c>
      <c r="T40" s="199">
        <f t="shared" si="24"/>
        <v>0</v>
      </c>
      <c r="U40" s="200">
        <f>S40/5</f>
        <v>12</v>
      </c>
      <c r="V40" s="201"/>
      <c r="W40" s="202">
        <f>IF(Q40=0,0,R40)</f>
        <v>0</v>
      </c>
      <c r="X40" s="203">
        <f t="shared" si="25"/>
        <v>40</v>
      </c>
      <c r="Y40" s="202">
        <f t="shared" si="26"/>
        <v>40</v>
      </c>
      <c r="Z40" s="206">
        <v>7</v>
      </c>
      <c r="AA40" s="206">
        <v>1</v>
      </c>
      <c r="AB40" s="206">
        <f t="shared" si="27"/>
        <v>40</v>
      </c>
      <c r="AC40" s="104"/>
      <c r="AD40" s="118"/>
    </row>
    <row r="41" spans="1:30" s="152" customFormat="1" ht="15.95" customHeight="1">
      <c r="A41" s="184" t="s">
        <v>226</v>
      </c>
      <c r="B41" s="185" t="s">
        <v>170</v>
      </c>
      <c r="C41" s="186">
        <v>2</v>
      </c>
      <c r="D41" s="193" t="s">
        <v>24</v>
      </c>
      <c r="E41" s="284" t="s">
        <v>323</v>
      </c>
      <c r="F41" s="284"/>
      <c r="G41" s="213"/>
      <c r="H41" s="213"/>
      <c r="I41" s="213"/>
      <c r="J41" s="213"/>
      <c r="K41" s="213"/>
      <c r="L41" s="186" t="s">
        <v>78</v>
      </c>
      <c r="M41" s="188" t="s">
        <v>36</v>
      </c>
      <c r="N41" s="186"/>
      <c r="O41" s="186">
        <v>28</v>
      </c>
      <c r="P41" s="186">
        <v>32</v>
      </c>
      <c r="Q41" s="186">
        <f t="shared" ref="Q41:Q62" si="39">P41-O41+1</f>
        <v>5</v>
      </c>
      <c r="R41" s="186"/>
      <c r="S41" s="186">
        <v>60</v>
      </c>
      <c r="T41" s="189">
        <f t="shared" ref="T41:T50" si="40">R41/Q41</f>
        <v>0</v>
      </c>
      <c r="U41" s="190">
        <f t="shared" ref="U41:U50" si="41">S41/5</f>
        <v>12</v>
      </c>
      <c r="V41" s="187"/>
      <c r="W41" s="191">
        <f t="shared" ref="W41:W64" si="42">IF(Q41=0,0,R41)</f>
        <v>0</v>
      </c>
      <c r="X41" s="192">
        <f t="shared" ref="X41:X64" si="43">IF(Q41=0,0,S41/1.5)</f>
        <v>40</v>
      </c>
      <c r="Y41" s="191">
        <f t="shared" ref="Y41:Y64" si="44">V41+W41+X41</f>
        <v>40</v>
      </c>
      <c r="Z41" s="191">
        <v>28</v>
      </c>
      <c r="AA41" s="191">
        <v>1</v>
      </c>
      <c r="AB41" s="191">
        <f t="shared" ref="AB41:AB48" si="45">AA41*Y41</f>
        <v>40</v>
      </c>
      <c r="AC41" s="150"/>
      <c r="AD41" s="151"/>
    </row>
    <row r="42" spans="1:30" s="152" customFormat="1" ht="15.95" customHeight="1">
      <c r="A42" s="184" t="s">
        <v>226</v>
      </c>
      <c r="B42" s="185" t="s">
        <v>171</v>
      </c>
      <c r="C42" s="186">
        <v>2</v>
      </c>
      <c r="D42" s="193" t="s">
        <v>24</v>
      </c>
      <c r="E42" s="284" t="s">
        <v>323</v>
      </c>
      <c r="F42" s="284"/>
      <c r="G42" s="213"/>
      <c r="H42" s="213"/>
      <c r="I42" s="213"/>
      <c r="J42" s="213"/>
      <c r="K42" s="213"/>
      <c r="L42" s="186" t="s">
        <v>78</v>
      </c>
      <c r="M42" s="188" t="s">
        <v>37</v>
      </c>
      <c r="N42" s="186"/>
      <c r="O42" s="186">
        <v>28</v>
      </c>
      <c r="P42" s="186">
        <v>32</v>
      </c>
      <c r="Q42" s="186">
        <f t="shared" si="39"/>
        <v>5</v>
      </c>
      <c r="R42" s="186"/>
      <c r="S42" s="186">
        <v>60</v>
      </c>
      <c r="T42" s="189">
        <f t="shared" si="40"/>
        <v>0</v>
      </c>
      <c r="U42" s="190">
        <f t="shared" si="41"/>
        <v>12</v>
      </c>
      <c r="V42" s="187"/>
      <c r="W42" s="191">
        <f t="shared" si="42"/>
        <v>0</v>
      </c>
      <c r="X42" s="192">
        <f t="shared" si="43"/>
        <v>40</v>
      </c>
      <c r="Y42" s="191">
        <f t="shared" si="44"/>
        <v>40</v>
      </c>
      <c r="Z42" s="191">
        <v>28</v>
      </c>
      <c r="AA42" s="191">
        <v>1</v>
      </c>
      <c r="AB42" s="191">
        <f t="shared" si="45"/>
        <v>40</v>
      </c>
      <c r="AC42" s="150"/>
      <c r="AD42" s="151"/>
    </row>
    <row r="43" spans="1:30" s="240" customFormat="1" ht="15">
      <c r="A43" s="194" t="s">
        <v>226</v>
      </c>
      <c r="B43" s="195" t="s">
        <v>146</v>
      </c>
      <c r="C43" s="196">
        <v>2</v>
      </c>
      <c r="D43" s="197" t="s">
        <v>24</v>
      </c>
      <c r="E43" s="201" t="s">
        <v>234</v>
      </c>
      <c r="F43" s="201"/>
      <c r="G43" s="201"/>
      <c r="H43" s="201"/>
      <c r="I43" s="201"/>
      <c r="J43" s="201"/>
      <c r="K43" s="201"/>
      <c r="L43" s="198">
        <v>6</v>
      </c>
      <c r="M43" s="198" t="s">
        <v>192</v>
      </c>
      <c r="N43" s="196"/>
      <c r="O43" s="196">
        <v>23</v>
      </c>
      <c r="P43" s="196">
        <v>34</v>
      </c>
      <c r="Q43" s="196">
        <f t="shared" si="39"/>
        <v>12</v>
      </c>
      <c r="R43" s="196">
        <v>45</v>
      </c>
      <c r="S43" s="196"/>
      <c r="T43" s="199">
        <f t="shared" si="40"/>
        <v>3.75</v>
      </c>
      <c r="U43" s="200">
        <f t="shared" si="41"/>
        <v>0</v>
      </c>
      <c r="V43" s="201"/>
      <c r="W43" s="202">
        <f t="shared" si="42"/>
        <v>45</v>
      </c>
      <c r="X43" s="203">
        <f t="shared" si="43"/>
        <v>0</v>
      </c>
      <c r="Y43" s="202">
        <f t="shared" si="44"/>
        <v>45</v>
      </c>
      <c r="Z43" s="206">
        <v>7</v>
      </c>
      <c r="AA43" s="206">
        <v>1.1000000000000001</v>
      </c>
      <c r="AB43" s="206">
        <f>AA43*Y43</f>
        <v>49.500000000000007</v>
      </c>
      <c r="AC43" s="238"/>
      <c r="AD43" s="239"/>
    </row>
    <row r="44" spans="1:30" s="240" customFormat="1" ht="15">
      <c r="A44" s="194" t="s">
        <v>226</v>
      </c>
      <c r="B44" s="195" t="s">
        <v>146</v>
      </c>
      <c r="C44" s="196">
        <v>2</v>
      </c>
      <c r="D44" s="197" t="s">
        <v>24</v>
      </c>
      <c r="E44" s="201" t="s">
        <v>208</v>
      </c>
      <c r="F44" s="201"/>
      <c r="G44" s="201"/>
      <c r="H44" s="201"/>
      <c r="I44" s="201"/>
      <c r="J44" s="201"/>
      <c r="K44" s="201"/>
      <c r="L44" s="198"/>
      <c r="M44" s="198"/>
      <c r="N44" s="196"/>
      <c r="O44" s="196">
        <v>31</v>
      </c>
      <c r="P44" s="196">
        <v>36</v>
      </c>
      <c r="Q44" s="196">
        <f t="shared" si="39"/>
        <v>6</v>
      </c>
      <c r="R44" s="196">
        <v>3</v>
      </c>
      <c r="S44" s="196"/>
      <c r="T44" s="199">
        <f t="shared" si="40"/>
        <v>0.5</v>
      </c>
      <c r="U44" s="200">
        <f t="shared" si="41"/>
        <v>0</v>
      </c>
      <c r="V44" s="201"/>
      <c r="W44" s="202">
        <f t="shared" si="42"/>
        <v>3</v>
      </c>
      <c r="X44" s="203">
        <f t="shared" si="43"/>
        <v>0</v>
      </c>
      <c r="Y44" s="202">
        <f t="shared" si="44"/>
        <v>3</v>
      </c>
      <c r="Z44" s="206">
        <v>7</v>
      </c>
      <c r="AA44" s="206">
        <v>1.1000000000000001</v>
      </c>
      <c r="AB44" s="206">
        <f>AA44*Y44</f>
        <v>3.3000000000000003</v>
      </c>
      <c r="AC44" s="238"/>
      <c r="AD44" s="239"/>
    </row>
    <row r="45" spans="1:30" s="99" customFormat="1" ht="15.95" customHeight="1">
      <c r="A45" s="285" t="s">
        <v>356</v>
      </c>
      <c r="B45" s="255" t="s">
        <v>190</v>
      </c>
      <c r="C45" s="256">
        <v>2</v>
      </c>
      <c r="D45" s="255" t="s">
        <v>29</v>
      </c>
      <c r="E45" s="280" t="s">
        <v>331</v>
      </c>
      <c r="F45" s="280"/>
      <c r="G45" s="279"/>
      <c r="H45" s="279"/>
      <c r="I45" s="279"/>
      <c r="J45" s="279"/>
      <c r="K45" s="279"/>
      <c r="L45" s="257" t="s">
        <v>78</v>
      </c>
      <c r="M45" s="257" t="s">
        <v>37</v>
      </c>
      <c r="N45" s="256"/>
      <c r="O45" s="256">
        <v>27</v>
      </c>
      <c r="P45" s="256">
        <v>29</v>
      </c>
      <c r="Q45" s="256">
        <f t="shared" si="39"/>
        <v>3</v>
      </c>
      <c r="R45" s="256"/>
      <c r="S45" s="256">
        <v>30</v>
      </c>
      <c r="T45" s="258">
        <f t="shared" si="40"/>
        <v>0</v>
      </c>
      <c r="U45" s="259">
        <f t="shared" si="41"/>
        <v>6</v>
      </c>
      <c r="V45" s="260"/>
      <c r="W45" s="261">
        <f t="shared" si="42"/>
        <v>0</v>
      </c>
      <c r="X45" s="262">
        <f t="shared" si="43"/>
        <v>20</v>
      </c>
      <c r="Y45" s="261">
        <f t="shared" si="44"/>
        <v>20</v>
      </c>
      <c r="Z45" s="263">
        <v>29</v>
      </c>
      <c r="AA45" s="263">
        <v>1</v>
      </c>
      <c r="AB45" s="263">
        <f t="shared" si="45"/>
        <v>20</v>
      </c>
      <c r="AC45" s="104"/>
      <c r="AD45" s="118"/>
    </row>
    <row r="46" spans="1:30" s="99" customFormat="1" ht="15.95" customHeight="1">
      <c r="A46" s="285" t="s">
        <v>356</v>
      </c>
      <c r="B46" s="255" t="s">
        <v>190</v>
      </c>
      <c r="C46" s="256">
        <v>2</v>
      </c>
      <c r="D46" s="255" t="s">
        <v>29</v>
      </c>
      <c r="E46" s="280" t="s">
        <v>332</v>
      </c>
      <c r="F46" s="280"/>
      <c r="G46" s="279"/>
      <c r="H46" s="279"/>
      <c r="I46" s="279"/>
      <c r="J46" s="279"/>
      <c r="K46" s="279"/>
      <c r="L46" s="257" t="s">
        <v>77</v>
      </c>
      <c r="M46" s="257" t="s">
        <v>37</v>
      </c>
      <c r="N46" s="256"/>
      <c r="O46" s="256">
        <v>27</v>
      </c>
      <c r="P46" s="256">
        <v>30</v>
      </c>
      <c r="Q46" s="256">
        <f t="shared" si="39"/>
        <v>4</v>
      </c>
      <c r="R46" s="256"/>
      <c r="S46" s="256">
        <v>45</v>
      </c>
      <c r="T46" s="258">
        <f t="shared" si="40"/>
        <v>0</v>
      </c>
      <c r="U46" s="259">
        <f t="shared" si="41"/>
        <v>9</v>
      </c>
      <c r="V46" s="260"/>
      <c r="W46" s="261">
        <f t="shared" si="42"/>
        <v>0</v>
      </c>
      <c r="X46" s="262">
        <f t="shared" si="43"/>
        <v>30</v>
      </c>
      <c r="Y46" s="261">
        <f t="shared" si="44"/>
        <v>30</v>
      </c>
      <c r="Z46" s="263">
        <v>29</v>
      </c>
      <c r="AA46" s="263">
        <v>1</v>
      </c>
      <c r="AB46" s="263">
        <f t="shared" si="45"/>
        <v>30</v>
      </c>
      <c r="AC46" s="104"/>
      <c r="AD46" s="118"/>
    </row>
    <row r="47" spans="1:30" s="99" customFormat="1" ht="15.95" customHeight="1">
      <c r="A47" s="285" t="s">
        <v>356</v>
      </c>
      <c r="B47" s="255" t="s">
        <v>190</v>
      </c>
      <c r="C47" s="256">
        <v>2</v>
      </c>
      <c r="D47" s="255" t="s">
        <v>29</v>
      </c>
      <c r="E47" s="280" t="s">
        <v>333</v>
      </c>
      <c r="F47" s="280"/>
      <c r="G47" s="279"/>
      <c r="H47" s="279"/>
      <c r="I47" s="279"/>
      <c r="J47" s="279"/>
      <c r="K47" s="279"/>
      <c r="L47" s="257" t="s">
        <v>78</v>
      </c>
      <c r="M47" s="257" t="s">
        <v>37</v>
      </c>
      <c r="N47" s="256"/>
      <c r="O47" s="256">
        <v>30</v>
      </c>
      <c r="P47" s="256">
        <v>32</v>
      </c>
      <c r="Q47" s="256">
        <f t="shared" si="39"/>
        <v>3</v>
      </c>
      <c r="R47" s="256"/>
      <c r="S47" s="256">
        <v>30</v>
      </c>
      <c r="T47" s="258">
        <f t="shared" si="40"/>
        <v>0</v>
      </c>
      <c r="U47" s="259">
        <f t="shared" si="41"/>
        <v>6</v>
      </c>
      <c r="V47" s="260"/>
      <c r="W47" s="261">
        <f t="shared" si="42"/>
        <v>0</v>
      </c>
      <c r="X47" s="262">
        <f t="shared" si="43"/>
        <v>20</v>
      </c>
      <c r="Y47" s="261">
        <f t="shared" si="44"/>
        <v>20</v>
      </c>
      <c r="Z47" s="263">
        <v>29</v>
      </c>
      <c r="AA47" s="263">
        <v>1</v>
      </c>
      <c r="AB47" s="263">
        <f t="shared" si="45"/>
        <v>20</v>
      </c>
      <c r="AC47" s="104"/>
      <c r="AD47" s="118"/>
    </row>
    <row r="48" spans="1:30" s="28" customFormat="1" ht="15">
      <c r="A48" s="148" t="s">
        <v>133</v>
      </c>
      <c r="B48" s="139" t="s">
        <v>324</v>
      </c>
      <c r="C48" s="140">
        <v>2</v>
      </c>
      <c r="D48" s="139" t="s">
        <v>39</v>
      </c>
      <c r="E48" s="141" t="s">
        <v>233</v>
      </c>
      <c r="F48" s="141"/>
      <c r="G48" s="220"/>
      <c r="H48" s="220"/>
      <c r="I48" s="220"/>
      <c r="J48" s="220"/>
      <c r="K48" s="220"/>
      <c r="L48" s="142" t="s">
        <v>77</v>
      </c>
      <c r="M48" s="222" t="s">
        <v>37</v>
      </c>
      <c r="N48" s="140"/>
      <c r="O48" s="140">
        <v>23</v>
      </c>
      <c r="P48" s="140">
        <v>30</v>
      </c>
      <c r="Q48" s="140">
        <f t="shared" si="39"/>
        <v>8</v>
      </c>
      <c r="R48" s="140"/>
      <c r="S48" s="140">
        <v>90</v>
      </c>
      <c r="T48" s="143">
        <f t="shared" si="40"/>
        <v>0</v>
      </c>
      <c r="U48" s="144">
        <f t="shared" si="41"/>
        <v>18</v>
      </c>
      <c r="V48" s="141"/>
      <c r="W48" s="145">
        <f t="shared" si="42"/>
        <v>0</v>
      </c>
      <c r="X48" s="146">
        <f t="shared" si="43"/>
        <v>60</v>
      </c>
      <c r="Y48" s="145">
        <f t="shared" si="44"/>
        <v>60</v>
      </c>
      <c r="Z48" s="145">
        <v>37</v>
      </c>
      <c r="AA48" s="145">
        <v>1</v>
      </c>
      <c r="AB48" s="145">
        <f t="shared" si="45"/>
        <v>60</v>
      </c>
      <c r="AC48" s="223"/>
      <c r="AD48" s="58"/>
    </row>
    <row r="49" spans="1:30" s="27" customFormat="1" ht="15">
      <c r="A49" s="147" t="s">
        <v>133</v>
      </c>
      <c r="B49" s="130" t="s">
        <v>329</v>
      </c>
      <c r="C49" s="131">
        <v>2</v>
      </c>
      <c r="D49" s="130" t="s">
        <v>29</v>
      </c>
      <c r="E49" s="132" t="s">
        <v>235</v>
      </c>
      <c r="F49" s="132"/>
      <c r="G49" s="218"/>
      <c r="H49" s="218"/>
      <c r="I49" s="218"/>
      <c r="J49" s="218"/>
      <c r="K49" s="218"/>
      <c r="L49" s="133" t="s">
        <v>77</v>
      </c>
      <c r="M49" s="133" t="s">
        <v>36</v>
      </c>
      <c r="N49" s="131"/>
      <c r="O49" s="131">
        <v>31</v>
      </c>
      <c r="P49" s="131">
        <v>36</v>
      </c>
      <c r="Q49" s="131">
        <f t="shared" si="39"/>
        <v>6</v>
      </c>
      <c r="R49" s="131"/>
      <c r="S49" s="131">
        <v>60</v>
      </c>
      <c r="T49" s="134">
        <f t="shared" si="40"/>
        <v>0</v>
      </c>
      <c r="U49" s="135">
        <f t="shared" si="41"/>
        <v>12</v>
      </c>
      <c r="V49" s="132"/>
      <c r="W49" s="136">
        <f t="shared" si="42"/>
        <v>0</v>
      </c>
      <c r="X49" s="137">
        <f t="shared" si="43"/>
        <v>40</v>
      </c>
      <c r="Y49" s="136">
        <f t="shared" si="44"/>
        <v>40</v>
      </c>
      <c r="Z49" s="138">
        <v>29</v>
      </c>
      <c r="AA49" s="138">
        <v>1</v>
      </c>
      <c r="AB49" s="138">
        <f t="shared" ref="AB49:AB64" si="46">AA49*Y49</f>
        <v>40</v>
      </c>
      <c r="AC49" s="104"/>
      <c r="AD49" s="56"/>
    </row>
    <row r="50" spans="1:30" s="27" customFormat="1" ht="15">
      <c r="A50" s="147" t="s">
        <v>133</v>
      </c>
      <c r="B50" s="130" t="s">
        <v>330</v>
      </c>
      <c r="C50" s="131">
        <v>2</v>
      </c>
      <c r="D50" s="130" t="s">
        <v>29</v>
      </c>
      <c r="E50" s="132" t="s">
        <v>235</v>
      </c>
      <c r="F50" s="132"/>
      <c r="G50" s="218"/>
      <c r="H50" s="218"/>
      <c r="I50" s="218"/>
      <c r="J50" s="218"/>
      <c r="K50" s="218"/>
      <c r="L50" s="133" t="s">
        <v>77</v>
      </c>
      <c r="M50" s="133" t="s">
        <v>37</v>
      </c>
      <c r="N50" s="131"/>
      <c r="O50" s="131">
        <v>31</v>
      </c>
      <c r="P50" s="131">
        <v>36</v>
      </c>
      <c r="Q50" s="131">
        <f t="shared" si="39"/>
        <v>6</v>
      </c>
      <c r="R50" s="131"/>
      <c r="S50" s="131">
        <v>60</v>
      </c>
      <c r="T50" s="134">
        <f t="shared" si="40"/>
        <v>0</v>
      </c>
      <c r="U50" s="135">
        <f t="shared" si="41"/>
        <v>12</v>
      </c>
      <c r="V50" s="132"/>
      <c r="W50" s="136">
        <f t="shared" si="42"/>
        <v>0</v>
      </c>
      <c r="X50" s="137">
        <f t="shared" si="43"/>
        <v>40</v>
      </c>
      <c r="Y50" s="136">
        <f t="shared" si="44"/>
        <v>40</v>
      </c>
      <c r="Z50" s="138">
        <v>30</v>
      </c>
      <c r="AA50" s="138">
        <v>1</v>
      </c>
      <c r="AB50" s="138">
        <f t="shared" si="46"/>
        <v>40</v>
      </c>
      <c r="AC50" s="104"/>
      <c r="AD50" s="56"/>
    </row>
    <row r="51" spans="1:30" s="27" customFormat="1" ht="15">
      <c r="A51" s="149" t="s">
        <v>133</v>
      </c>
      <c r="B51" s="130" t="s">
        <v>351</v>
      </c>
      <c r="C51" s="131">
        <v>2</v>
      </c>
      <c r="D51" s="130" t="s">
        <v>10</v>
      </c>
      <c r="E51" s="132" t="s">
        <v>235</v>
      </c>
      <c r="F51" s="132"/>
      <c r="G51" s="218"/>
      <c r="H51" s="218"/>
      <c r="I51" s="218"/>
      <c r="J51" s="218"/>
      <c r="K51" s="218"/>
      <c r="L51" s="131" t="s">
        <v>80</v>
      </c>
      <c r="M51" s="133" t="s">
        <v>36</v>
      </c>
      <c r="N51" s="131"/>
      <c r="O51" s="131">
        <v>23</v>
      </c>
      <c r="P51" s="131">
        <v>28</v>
      </c>
      <c r="Q51" s="131">
        <f t="shared" si="39"/>
        <v>6</v>
      </c>
      <c r="R51" s="131"/>
      <c r="S51" s="131">
        <v>60</v>
      </c>
      <c r="T51" s="134"/>
      <c r="U51" s="135">
        <f t="shared" ref="U51:U64" si="47">S51/6</f>
        <v>10</v>
      </c>
      <c r="V51" s="132"/>
      <c r="W51" s="136">
        <f t="shared" si="42"/>
        <v>0</v>
      </c>
      <c r="X51" s="137">
        <f t="shared" si="43"/>
        <v>40</v>
      </c>
      <c r="Y51" s="136">
        <f t="shared" si="44"/>
        <v>40</v>
      </c>
      <c r="Z51" s="138">
        <v>31</v>
      </c>
      <c r="AA51" s="138">
        <v>1.1000000000000001</v>
      </c>
      <c r="AB51" s="138">
        <f t="shared" si="46"/>
        <v>44</v>
      </c>
      <c r="AC51" s="104"/>
      <c r="AD51" s="56"/>
    </row>
    <row r="52" spans="1:30" s="27" customFormat="1" ht="15">
      <c r="A52" s="149" t="s">
        <v>133</v>
      </c>
      <c r="B52" s="130" t="s">
        <v>352</v>
      </c>
      <c r="C52" s="131">
        <v>2</v>
      </c>
      <c r="D52" s="130" t="s">
        <v>10</v>
      </c>
      <c r="E52" s="132" t="s">
        <v>235</v>
      </c>
      <c r="F52" s="132"/>
      <c r="G52" s="218"/>
      <c r="H52" s="218"/>
      <c r="I52" s="218"/>
      <c r="J52" s="218"/>
      <c r="K52" s="218"/>
      <c r="L52" s="131" t="s">
        <v>80</v>
      </c>
      <c r="M52" s="133" t="s">
        <v>37</v>
      </c>
      <c r="N52" s="131"/>
      <c r="O52" s="131">
        <v>23</v>
      </c>
      <c r="P52" s="131">
        <v>28</v>
      </c>
      <c r="Q52" s="131">
        <f t="shared" si="39"/>
        <v>6</v>
      </c>
      <c r="R52" s="131"/>
      <c r="S52" s="131">
        <v>60</v>
      </c>
      <c r="T52" s="134"/>
      <c r="U52" s="135">
        <f t="shared" si="47"/>
        <v>10</v>
      </c>
      <c r="V52" s="132"/>
      <c r="W52" s="136">
        <f t="shared" si="42"/>
        <v>0</v>
      </c>
      <c r="X52" s="137">
        <f t="shared" si="43"/>
        <v>40</v>
      </c>
      <c r="Y52" s="136">
        <f t="shared" si="44"/>
        <v>40</v>
      </c>
      <c r="Z52" s="138">
        <v>31</v>
      </c>
      <c r="AA52" s="138">
        <v>1.1000000000000001</v>
      </c>
      <c r="AB52" s="138">
        <f t="shared" si="46"/>
        <v>44</v>
      </c>
      <c r="AC52" s="104"/>
      <c r="AD52" s="56"/>
    </row>
    <row r="53" spans="1:30" s="27" customFormat="1" ht="15">
      <c r="A53" s="149" t="s">
        <v>133</v>
      </c>
      <c r="B53" s="130" t="s">
        <v>181</v>
      </c>
      <c r="C53" s="131">
        <v>2</v>
      </c>
      <c r="D53" s="130" t="s">
        <v>39</v>
      </c>
      <c r="E53" s="132" t="s">
        <v>235</v>
      </c>
      <c r="F53" s="132"/>
      <c r="G53" s="218"/>
      <c r="H53" s="218"/>
      <c r="I53" s="218"/>
      <c r="J53" s="218"/>
      <c r="K53" s="218"/>
      <c r="L53" s="131" t="s">
        <v>80</v>
      </c>
      <c r="M53" s="133" t="s">
        <v>36</v>
      </c>
      <c r="N53" s="131"/>
      <c r="O53" s="131">
        <v>29</v>
      </c>
      <c r="P53" s="131">
        <v>34</v>
      </c>
      <c r="Q53" s="131">
        <f t="shared" si="39"/>
        <v>6</v>
      </c>
      <c r="R53" s="131"/>
      <c r="S53" s="131">
        <v>60</v>
      </c>
      <c r="T53" s="134"/>
      <c r="U53" s="135">
        <f t="shared" si="47"/>
        <v>10</v>
      </c>
      <c r="V53" s="132"/>
      <c r="W53" s="136">
        <f t="shared" si="42"/>
        <v>0</v>
      </c>
      <c r="X53" s="137">
        <f t="shared" si="43"/>
        <v>40</v>
      </c>
      <c r="Y53" s="136">
        <f t="shared" si="44"/>
        <v>40</v>
      </c>
      <c r="Z53" s="138">
        <v>29</v>
      </c>
      <c r="AA53" s="138">
        <v>1</v>
      </c>
      <c r="AB53" s="138">
        <f t="shared" si="46"/>
        <v>40</v>
      </c>
      <c r="AC53" s="104"/>
      <c r="AD53" s="56"/>
    </row>
    <row r="54" spans="1:30" s="27" customFormat="1" ht="15">
      <c r="A54" s="149" t="s">
        <v>133</v>
      </c>
      <c r="B54" s="130" t="s">
        <v>182</v>
      </c>
      <c r="C54" s="131">
        <v>2</v>
      </c>
      <c r="D54" s="130" t="s">
        <v>39</v>
      </c>
      <c r="E54" s="132" t="s">
        <v>235</v>
      </c>
      <c r="F54" s="132"/>
      <c r="G54" s="218"/>
      <c r="H54" s="218"/>
      <c r="I54" s="218"/>
      <c r="J54" s="218"/>
      <c r="K54" s="218"/>
      <c r="L54" s="131" t="s">
        <v>80</v>
      </c>
      <c r="M54" s="133" t="s">
        <v>37</v>
      </c>
      <c r="N54" s="131"/>
      <c r="O54" s="131">
        <v>29</v>
      </c>
      <c r="P54" s="131">
        <v>34</v>
      </c>
      <c r="Q54" s="131">
        <f t="shared" si="39"/>
        <v>6</v>
      </c>
      <c r="R54" s="131"/>
      <c r="S54" s="131">
        <v>60</v>
      </c>
      <c r="T54" s="134"/>
      <c r="U54" s="135">
        <f t="shared" si="47"/>
        <v>10</v>
      </c>
      <c r="V54" s="132"/>
      <c r="W54" s="136">
        <f t="shared" si="42"/>
        <v>0</v>
      </c>
      <c r="X54" s="137">
        <f t="shared" si="43"/>
        <v>40</v>
      </c>
      <c r="Y54" s="136">
        <f t="shared" si="44"/>
        <v>40</v>
      </c>
      <c r="Z54" s="138">
        <v>29</v>
      </c>
      <c r="AA54" s="138">
        <v>1</v>
      </c>
      <c r="AB54" s="138">
        <f t="shared" si="46"/>
        <v>40</v>
      </c>
      <c r="AC54" s="104"/>
      <c r="AD54" s="56"/>
    </row>
    <row r="55" spans="1:30" s="27" customFormat="1" ht="15">
      <c r="A55" s="149" t="s">
        <v>133</v>
      </c>
      <c r="B55" s="130" t="s">
        <v>183</v>
      </c>
      <c r="C55" s="131">
        <v>2</v>
      </c>
      <c r="D55" s="130" t="s">
        <v>38</v>
      </c>
      <c r="E55" s="132" t="s">
        <v>235</v>
      </c>
      <c r="F55" s="132"/>
      <c r="G55" s="218"/>
      <c r="H55" s="218"/>
      <c r="I55" s="218"/>
      <c r="J55" s="218"/>
      <c r="K55" s="218"/>
      <c r="L55" s="131" t="s">
        <v>78</v>
      </c>
      <c r="M55" s="133" t="s">
        <v>36</v>
      </c>
      <c r="N55" s="131"/>
      <c r="O55" s="131">
        <v>23</v>
      </c>
      <c r="P55" s="131">
        <v>28</v>
      </c>
      <c r="Q55" s="131">
        <f t="shared" si="39"/>
        <v>6</v>
      </c>
      <c r="R55" s="131"/>
      <c r="S55" s="131">
        <v>60</v>
      </c>
      <c r="T55" s="134"/>
      <c r="U55" s="135">
        <f t="shared" si="47"/>
        <v>10</v>
      </c>
      <c r="V55" s="132"/>
      <c r="W55" s="136">
        <f t="shared" si="42"/>
        <v>0</v>
      </c>
      <c r="X55" s="137">
        <f t="shared" si="43"/>
        <v>40</v>
      </c>
      <c r="Y55" s="136">
        <f t="shared" si="44"/>
        <v>40</v>
      </c>
      <c r="Z55" s="138">
        <v>29</v>
      </c>
      <c r="AA55" s="138">
        <v>1</v>
      </c>
      <c r="AB55" s="138">
        <f t="shared" si="46"/>
        <v>40</v>
      </c>
      <c r="AC55" s="104"/>
      <c r="AD55" s="56"/>
    </row>
    <row r="56" spans="1:30" s="27" customFormat="1" ht="15">
      <c r="A56" s="149" t="s">
        <v>133</v>
      </c>
      <c r="B56" s="130" t="s">
        <v>184</v>
      </c>
      <c r="C56" s="131">
        <v>2</v>
      </c>
      <c r="D56" s="130" t="s">
        <v>38</v>
      </c>
      <c r="E56" s="132" t="s">
        <v>235</v>
      </c>
      <c r="F56" s="132"/>
      <c r="G56" s="218"/>
      <c r="H56" s="218"/>
      <c r="I56" s="218"/>
      <c r="J56" s="218"/>
      <c r="K56" s="218"/>
      <c r="L56" s="131" t="s">
        <v>78</v>
      </c>
      <c r="M56" s="133" t="s">
        <v>37</v>
      </c>
      <c r="N56" s="131"/>
      <c r="O56" s="131">
        <v>23</v>
      </c>
      <c r="P56" s="131">
        <v>28</v>
      </c>
      <c r="Q56" s="131">
        <f t="shared" si="39"/>
        <v>6</v>
      </c>
      <c r="R56" s="131"/>
      <c r="S56" s="131">
        <v>60</v>
      </c>
      <c r="T56" s="134"/>
      <c r="U56" s="135">
        <f t="shared" si="47"/>
        <v>10</v>
      </c>
      <c r="V56" s="132"/>
      <c r="W56" s="136">
        <f t="shared" si="42"/>
        <v>0</v>
      </c>
      <c r="X56" s="137">
        <f t="shared" si="43"/>
        <v>40</v>
      </c>
      <c r="Y56" s="136">
        <f t="shared" si="44"/>
        <v>40</v>
      </c>
      <c r="Z56" s="138">
        <v>29</v>
      </c>
      <c r="AA56" s="138">
        <v>1</v>
      </c>
      <c r="AB56" s="138">
        <f t="shared" si="46"/>
        <v>40</v>
      </c>
      <c r="AC56" s="104"/>
      <c r="AD56" s="56"/>
    </row>
    <row r="57" spans="1:30" s="27" customFormat="1" ht="15">
      <c r="A57" s="149" t="s">
        <v>133</v>
      </c>
      <c r="B57" s="130" t="s">
        <v>353</v>
      </c>
      <c r="C57" s="131">
        <v>2</v>
      </c>
      <c r="D57" s="130" t="s">
        <v>39</v>
      </c>
      <c r="E57" s="132" t="s">
        <v>235</v>
      </c>
      <c r="F57" s="132"/>
      <c r="G57" s="218"/>
      <c r="H57" s="218"/>
      <c r="I57" s="218"/>
      <c r="J57" s="218"/>
      <c r="K57" s="218"/>
      <c r="L57" s="131" t="s">
        <v>78</v>
      </c>
      <c r="M57" s="133" t="s">
        <v>36</v>
      </c>
      <c r="N57" s="131"/>
      <c r="O57" s="131">
        <v>29</v>
      </c>
      <c r="P57" s="131">
        <v>34</v>
      </c>
      <c r="Q57" s="131">
        <f t="shared" si="39"/>
        <v>6</v>
      </c>
      <c r="R57" s="131"/>
      <c r="S57" s="131">
        <v>60</v>
      </c>
      <c r="T57" s="134"/>
      <c r="U57" s="135">
        <f t="shared" si="47"/>
        <v>10</v>
      </c>
      <c r="V57" s="132"/>
      <c r="W57" s="136">
        <f t="shared" si="42"/>
        <v>0</v>
      </c>
      <c r="X57" s="137">
        <f t="shared" si="43"/>
        <v>40</v>
      </c>
      <c r="Y57" s="136">
        <f t="shared" si="44"/>
        <v>40</v>
      </c>
      <c r="Z57" s="138">
        <v>28</v>
      </c>
      <c r="AA57" s="138">
        <v>1</v>
      </c>
      <c r="AB57" s="138">
        <f t="shared" si="46"/>
        <v>40</v>
      </c>
      <c r="AC57" s="104"/>
      <c r="AD57" s="56"/>
    </row>
    <row r="58" spans="1:30" s="27" customFormat="1" ht="15">
      <c r="A58" s="149" t="s">
        <v>133</v>
      </c>
      <c r="B58" s="130" t="s">
        <v>354</v>
      </c>
      <c r="C58" s="131">
        <v>2</v>
      </c>
      <c r="D58" s="130" t="s">
        <v>39</v>
      </c>
      <c r="E58" s="132" t="s">
        <v>235</v>
      </c>
      <c r="F58" s="132"/>
      <c r="G58" s="218"/>
      <c r="H58" s="218"/>
      <c r="I58" s="218"/>
      <c r="J58" s="218"/>
      <c r="K58" s="218"/>
      <c r="L58" s="131" t="s">
        <v>78</v>
      </c>
      <c r="M58" s="133" t="s">
        <v>37</v>
      </c>
      <c r="N58" s="131"/>
      <c r="O58" s="131">
        <v>29</v>
      </c>
      <c r="P58" s="131">
        <v>34</v>
      </c>
      <c r="Q58" s="131">
        <f t="shared" si="39"/>
        <v>6</v>
      </c>
      <c r="R58" s="131"/>
      <c r="S58" s="131">
        <v>60</v>
      </c>
      <c r="T58" s="134"/>
      <c r="U58" s="135">
        <f t="shared" si="47"/>
        <v>10</v>
      </c>
      <c r="V58" s="132"/>
      <c r="W58" s="136">
        <f t="shared" si="42"/>
        <v>0</v>
      </c>
      <c r="X58" s="137">
        <f t="shared" si="43"/>
        <v>40</v>
      </c>
      <c r="Y58" s="136">
        <f t="shared" si="44"/>
        <v>40</v>
      </c>
      <c r="Z58" s="138">
        <v>29</v>
      </c>
      <c r="AA58" s="138">
        <v>1</v>
      </c>
      <c r="AB58" s="138">
        <f t="shared" si="46"/>
        <v>40</v>
      </c>
      <c r="AC58" s="104"/>
      <c r="AD58" s="56"/>
    </row>
    <row r="59" spans="1:30" s="48" customFormat="1" ht="15">
      <c r="A59" s="103" t="s">
        <v>132</v>
      </c>
      <c r="B59" s="100" t="s">
        <v>149</v>
      </c>
      <c r="C59" s="207">
        <v>2</v>
      </c>
      <c r="D59" s="100" t="s">
        <v>38</v>
      </c>
      <c r="E59" s="101" t="s">
        <v>188</v>
      </c>
      <c r="F59" s="101"/>
      <c r="G59" s="219"/>
      <c r="H59" s="219"/>
      <c r="I59" s="219"/>
      <c r="J59" s="219"/>
      <c r="K59" s="219"/>
      <c r="L59" s="207" t="s">
        <v>77</v>
      </c>
      <c r="M59" s="208" t="s">
        <v>36</v>
      </c>
      <c r="N59" s="207"/>
      <c r="O59" s="207">
        <v>23</v>
      </c>
      <c r="P59" s="207">
        <v>28</v>
      </c>
      <c r="Q59" s="207">
        <f t="shared" si="39"/>
        <v>6</v>
      </c>
      <c r="R59" s="207"/>
      <c r="S59" s="207">
        <v>60</v>
      </c>
      <c r="T59" s="209"/>
      <c r="U59" s="210">
        <f t="shared" si="47"/>
        <v>10</v>
      </c>
      <c r="V59" s="101"/>
      <c r="W59" s="211">
        <f t="shared" si="42"/>
        <v>0</v>
      </c>
      <c r="X59" s="212">
        <f t="shared" si="43"/>
        <v>40</v>
      </c>
      <c r="Y59" s="211">
        <f t="shared" si="44"/>
        <v>40</v>
      </c>
      <c r="Z59" s="128">
        <v>28</v>
      </c>
      <c r="AA59" s="128">
        <v>1</v>
      </c>
      <c r="AB59" s="128">
        <f t="shared" si="46"/>
        <v>40</v>
      </c>
      <c r="AC59" s="105"/>
      <c r="AD59" s="86"/>
    </row>
    <row r="60" spans="1:30" s="48" customFormat="1" ht="15">
      <c r="A60" s="103" t="s">
        <v>132</v>
      </c>
      <c r="B60" s="100" t="s">
        <v>151</v>
      </c>
      <c r="C60" s="207">
        <v>2</v>
      </c>
      <c r="D60" s="100" t="s">
        <v>38</v>
      </c>
      <c r="E60" s="101" t="s">
        <v>188</v>
      </c>
      <c r="F60" s="101"/>
      <c r="G60" s="219"/>
      <c r="H60" s="219"/>
      <c r="I60" s="219"/>
      <c r="J60" s="219"/>
      <c r="K60" s="219"/>
      <c r="L60" s="207" t="s">
        <v>77</v>
      </c>
      <c r="M60" s="208" t="s">
        <v>37</v>
      </c>
      <c r="N60" s="207"/>
      <c r="O60" s="207">
        <v>23</v>
      </c>
      <c r="P60" s="207">
        <v>28</v>
      </c>
      <c r="Q60" s="207">
        <f t="shared" si="39"/>
        <v>6</v>
      </c>
      <c r="R60" s="207"/>
      <c r="S60" s="207">
        <v>60</v>
      </c>
      <c r="T60" s="209"/>
      <c r="U60" s="210">
        <f t="shared" si="47"/>
        <v>10</v>
      </c>
      <c r="V60" s="101"/>
      <c r="W60" s="211">
        <f t="shared" si="42"/>
        <v>0</v>
      </c>
      <c r="X60" s="212">
        <f t="shared" si="43"/>
        <v>40</v>
      </c>
      <c r="Y60" s="211">
        <f t="shared" si="44"/>
        <v>40</v>
      </c>
      <c r="Z60" s="128">
        <v>28</v>
      </c>
      <c r="AA60" s="128">
        <v>1</v>
      </c>
      <c r="AB60" s="128">
        <f t="shared" si="46"/>
        <v>40</v>
      </c>
      <c r="AC60" s="105"/>
      <c r="AD60" s="86"/>
    </row>
    <row r="61" spans="1:30" s="48" customFormat="1" ht="15">
      <c r="A61" s="103" t="s">
        <v>132</v>
      </c>
      <c r="B61" s="100" t="s">
        <v>163</v>
      </c>
      <c r="C61" s="207">
        <v>2</v>
      </c>
      <c r="D61" s="100" t="s">
        <v>38</v>
      </c>
      <c r="E61" s="101" t="s">
        <v>188</v>
      </c>
      <c r="F61" s="101"/>
      <c r="G61" s="219"/>
      <c r="H61" s="219"/>
      <c r="I61" s="219"/>
      <c r="J61" s="219"/>
      <c r="K61" s="219"/>
      <c r="L61" s="207" t="s">
        <v>80</v>
      </c>
      <c r="M61" s="208" t="s">
        <v>36</v>
      </c>
      <c r="N61" s="207"/>
      <c r="O61" s="207">
        <v>23</v>
      </c>
      <c r="P61" s="207">
        <v>28</v>
      </c>
      <c r="Q61" s="207">
        <f t="shared" si="39"/>
        <v>6</v>
      </c>
      <c r="R61" s="207"/>
      <c r="S61" s="207">
        <v>60</v>
      </c>
      <c r="T61" s="209"/>
      <c r="U61" s="210">
        <f t="shared" si="47"/>
        <v>10</v>
      </c>
      <c r="V61" s="101"/>
      <c r="W61" s="211">
        <f t="shared" si="42"/>
        <v>0</v>
      </c>
      <c r="X61" s="212">
        <f t="shared" si="43"/>
        <v>40</v>
      </c>
      <c r="Y61" s="211">
        <f t="shared" si="44"/>
        <v>40</v>
      </c>
      <c r="Z61" s="128">
        <v>28</v>
      </c>
      <c r="AA61" s="128">
        <v>1</v>
      </c>
      <c r="AB61" s="128">
        <f t="shared" si="46"/>
        <v>40</v>
      </c>
      <c r="AC61" s="105"/>
      <c r="AD61" s="86"/>
    </row>
    <row r="62" spans="1:30" s="48" customFormat="1" ht="15">
      <c r="A62" s="103" t="s">
        <v>132</v>
      </c>
      <c r="B62" s="100" t="s">
        <v>160</v>
      </c>
      <c r="C62" s="207">
        <v>2</v>
      </c>
      <c r="D62" s="100" t="s">
        <v>38</v>
      </c>
      <c r="E62" s="101" t="s">
        <v>188</v>
      </c>
      <c r="F62" s="101"/>
      <c r="G62" s="219"/>
      <c r="H62" s="219"/>
      <c r="I62" s="219"/>
      <c r="J62" s="219"/>
      <c r="K62" s="219"/>
      <c r="L62" s="207" t="s">
        <v>80</v>
      </c>
      <c r="M62" s="208" t="s">
        <v>37</v>
      </c>
      <c r="N62" s="207"/>
      <c r="O62" s="207">
        <v>23</v>
      </c>
      <c r="P62" s="207">
        <v>28</v>
      </c>
      <c r="Q62" s="207">
        <f t="shared" si="39"/>
        <v>6</v>
      </c>
      <c r="R62" s="207"/>
      <c r="S62" s="207">
        <v>60</v>
      </c>
      <c r="T62" s="209"/>
      <c r="U62" s="210">
        <f t="shared" si="47"/>
        <v>10</v>
      </c>
      <c r="V62" s="101"/>
      <c r="W62" s="211">
        <f t="shared" si="42"/>
        <v>0</v>
      </c>
      <c r="X62" s="212">
        <f t="shared" si="43"/>
        <v>40</v>
      </c>
      <c r="Y62" s="211">
        <f t="shared" si="44"/>
        <v>40</v>
      </c>
      <c r="Z62" s="128">
        <v>28</v>
      </c>
      <c r="AA62" s="128">
        <v>1</v>
      </c>
      <c r="AB62" s="128">
        <f t="shared" si="46"/>
        <v>40</v>
      </c>
      <c r="AC62" s="105"/>
      <c r="AD62" s="86"/>
    </row>
    <row r="63" spans="1:30" s="48" customFormat="1" ht="15">
      <c r="A63" s="103" t="s">
        <v>132</v>
      </c>
      <c r="B63" s="100" t="s">
        <v>170</v>
      </c>
      <c r="C63" s="207">
        <v>2</v>
      </c>
      <c r="D63" s="100" t="s">
        <v>68</v>
      </c>
      <c r="E63" s="101" t="s">
        <v>188</v>
      </c>
      <c r="F63" s="101"/>
      <c r="G63" s="219"/>
      <c r="H63" s="219"/>
      <c r="I63" s="219"/>
      <c r="J63" s="219"/>
      <c r="K63" s="219"/>
      <c r="L63" s="207" t="s">
        <v>78</v>
      </c>
      <c r="M63" s="208" t="s">
        <v>36</v>
      </c>
      <c r="N63" s="207"/>
      <c r="O63" s="207">
        <v>23</v>
      </c>
      <c r="P63" s="207">
        <v>28</v>
      </c>
      <c r="Q63" s="207">
        <f t="shared" ref="Q63:Q64" si="48">P63-O63+1</f>
        <v>6</v>
      </c>
      <c r="R63" s="207"/>
      <c r="S63" s="207">
        <v>60</v>
      </c>
      <c r="T63" s="209"/>
      <c r="U63" s="210">
        <f t="shared" si="47"/>
        <v>10</v>
      </c>
      <c r="V63" s="101"/>
      <c r="W63" s="211">
        <f t="shared" si="42"/>
        <v>0</v>
      </c>
      <c r="X63" s="212">
        <f t="shared" si="43"/>
        <v>40</v>
      </c>
      <c r="Y63" s="211">
        <f t="shared" si="44"/>
        <v>40</v>
      </c>
      <c r="Z63" s="128">
        <v>28</v>
      </c>
      <c r="AA63" s="128">
        <v>1</v>
      </c>
      <c r="AB63" s="128">
        <f t="shared" si="46"/>
        <v>40</v>
      </c>
      <c r="AC63" s="105"/>
      <c r="AD63" s="86"/>
    </row>
    <row r="64" spans="1:30" s="48" customFormat="1" ht="15">
      <c r="A64" s="103" t="s">
        <v>132</v>
      </c>
      <c r="B64" s="100" t="s">
        <v>171</v>
      </c>
      <c r="C64" s="207">
        <v>2</v>
      </c>
      <c r="D64" s="100" t="s">
        <v>68</v>
      </c>
      <c r="E64" s="101" t="s">
        <v>188</v>
      </c>
      <c r="F64" s="101"/>
      <c r="G64" s="219"/>
      <c r="H64" s="219"/>
      <c r="I64" s="219"/>
      <c r="J64" s="219"/>
      <c r="K64" s="219"/>
      <c r="L64" s="207" t="s">
        <v>78</v>
      </c>
      <c r="M64" s="208" t="s">
        <v>37</v>
      </c>
      <c r="N64" s="207"/>
      <c r="O64" s="207">
        <v>23</v>
      </c>
      <c r="P64" s="207">
        <v>28</v>
      </c>
      <c r="Q64" s="207">
        <f t="shared" si="48"/>
        <v>6</v>
      </c>
      <c r="R64" s="207"/>
      <c r="S64" s="207">
        <v>60</v>
      </c>
      <c r="T64" s="209"/>
      <c r="U64" s="210">
        <f t="shared" si="47"/>
        <v>10</v>
      </c>
      <c r="V64" s="101"/>
      <c r="W64" s="211">
        <f t="shared" si="42"/>
        <v>0</v>
      </c>
      <c r="X64" s="212">
        <f t="shared" si="43"/>
        <v>40</v>
      </c>
      <c r="Y64" s="211">
        <f t="shared" si="44"/>
        <v>40</v>
      </c>
      <c r="Z64" s="128">
        <v>28</v>
      </c>
      <c r="AA64" s="128">
        <v>1</v>
      </c>
      <c r="AB64" s="128">
        <f t="shared" si="46"/>
        <v>40</v>
      </c>
      <c r="AC64" s="105"/>
      <c r="AD64" s="86"/>
    </row>
    <row r="65" spans="1:30" s="225" customFormat="1" ht="15.95" customHeight="1">
      <c r="A65" s="346" t="s">
        <v>134</v>
      </c>
      <c r="B65" s="347" t="s">
        <v>190</v>
      </c>
      <c r="C65" s="348">
        <v>2</v>
      </c>
      <c r="D65" s="347" t="s">
        <v>44</v>
      </c>
      <c r="E65" s="349" t="s">
        <v>334</v>
      </c>
      <c r="F65" s="349"/>
      <c r="G65" s="350"/>
      <c r="H65" s="350"/>
      <c r="I65" s="350"/>
      <c r="J65" s="350"/>
      <c r="K65" s="350"/>
      <c r="L65" s="351" t="s">
        <v>385</v>
      </c>
      <c r="M65" s="351" t="s">
        <v>37</v>
      </c>
      <c r="N65" s="348"/>
      <c r="O65" s="348">
        <v>24</v>
      </c>
      <c r="P65" s="348">
        <v>26</v>
      </c>
      <c r="Q65" s="348">
        <f t="shared" ref="Q65:Q73" si="49">P65-O65+1</f>
        <v>3</v>
      </c>
      <c r="R65" s="348"/>
      <c r="S65" s="348">
        <v>60</v>
      </c>
      <c r="T65" s="352">
        <f t="shared" ref="T65" si="50">R65/Q65</f>
        <v>0</v>
      </c>
      <c r="U65" s="353">
        <f t="shared" ref="U65" si="51">S65/5</f>
        <v>12</v>
      </c>
      <c r="V65" s="354"/>
      <c r="W65" s="355">
        <f t="shared" ref="W65:W69" si="52">IF(Q65=0,0,R65)</f>
        <v>0</v>
      </c>
      <c r="X65" s="356">
        <f t="shared" ref="X65:X69" si="53">IF(Q65=0,0,S65/1.5)</f>
        <v>40</v>
      </c>
      <c r="Y65" s="355">
        <f t="shared" ref="Y65:Y69" si="54">V65+W65+X65</f>
        <v>40</v>
      </c>
      <c r="Z65" s="355">
        <v>29</v>
      </c>
      <c r="AA65" s="355">
        <v>1</v>
      </c>
      <c r="AB65" s="355">
        <f t="shared" ref="AB65:AB69" si="55">AA65*Y65</f>
        <v>40</v>
      </c>
      <c r="AC65" s="223"/>
      <c r="AD65" s="224"/>
    </row>
    <row r="66" spans="1:30" s="27" customFormat="1" ht="15">
      <c r="A66" s="357" t="s">
        <v>134</v>
      </c>
      <c r="B66" s="347" t="s">
        <v>336</v>
      </c>
      <c r="C66" s="348">
        <v>2</v>
      </c>
      <c r="D66" s="347" t="s">
        <v>40</v>
      </c>
      <c r="E66" s="354" t="s">
        <v>335</v>
      </c>
      <c r="F66" s="354"/>
      <c r="G66" s="350"/>
      <c r="H66" s="350"/>
      <c r="I66" s="350"/>
      <c r="J66" s="350"/>
      <c r="K66" s="350"/>
      <c r="L66" s="351" t="s">
        <v>77</v>
      </c>
      <c r="M66" s="351" t="s">
        <v>36</v>
      </c>
      <c r="N66" s="348"/>
      <c r="O66" s="348">
        <v>27</v>
      </c>
      <c r="P66" s="348">
        <v>31</v>
      </c>
      <c r="Q66" s="348">
        <f t="shared" si="49"/>
        <v>5</v>
      </c>
      <c r="R66" s="348"/>
      <c r="S66" s="348">
        <v>60</v>
      </c>
      <c r="T66" s="352">
        <f>R66/Q66</f>
        <v>0</v>
      </c>
      <c r="U66" s="353">
        <f>S66/5</f>
        <v>12</v>
      </c>
      <c r="V66" s="354"/>
      <c r="W66" s="358">
        <f t="shared" si="52"/>
        <v>0</v>
      </c>
      <c r="X66" s="359">
        <f t="shared" si="53"/>
        <v>40</v>
      </c>
      <c r="Y66" s="355">
        <f t="shared" si="54"/>
        <v>40</v>
      </c>
      <c r="Z66" s="360">
        <v>32</v>
      </c>
      <c r="AA66" s="360">
        <v>1.1000000000000001</v>
      </c>
      <c r="AB66" s="360">
        <f t="shared" si="55"/>
        <v>44</v>
      </c>
      <c r="AC66" s="104"/>
      <c r="AD66" s="56"/>
    </row>
    <row r="67" spans="1:30" s="27" customFormat="1" ht="16.5" customHeight="1">
      <c r="A67" s="357" t="s">
        <v>134</v>
      </c>
      <c r="B67" s="347" t="s">
        <v>337</v>
      </c>
      <c r="C67" s="348">
        <v>2</v>
      </c>
      <c r="D67" s="347" t="s">
        <v>40</v>
      </c>
      <c r="E67" s="354" t="s">
        <v>335</v>
      </c>
      <c r="F67" s="354"/>
      <c r="G67" s="350"/>
      <c r="H67" s="350"/>
      <c r="I67" s="350"/>
      <c r="J67" s="350"/>
      <c r="K67" s="350"/>
      <c r="L67" s="351" t="s">
        <v>77</v>
      </c>
      <c r="M67" s="351" t="s">
        <v>37</v>
      </c>
      <c r="N67" s="348"/>
      <c r="O67" s="348">
        <v>27</v>
      </c>
      <c r="P67" s="348">
        <v>31</v>
      </c>
      <c r="Q67" s="348">
        <f t="shared" si="49"/>
        <v>5</v>
      </c>
      <c r="R67" s="348"/>
      <c r="S67" s="348">
        <v>60</v>
      </c>
      <c r="T67" s="352">
        <f>R67/Q67</f>
        <v>0</v>
      </c>
      <c r="U67" s="353">
        <f>S67/5</f>
        <v>12</v>
      </c>
      <c r="V67" s="354"/>
      <c r="W67" s="358">
        <f t="shared" si="52"/>
        <v>0</v>
      </c>
      <c r="X67" s="359">
        <f t="shared" si="53"/>
        <v>40</v>
      </c>
      <c r="Y67" s="355">
        <f t="shared" si="54"/>
        <v>40</v>
      </c>
      <c r="Z67" s="360">
        <v>32</v>
      </c>
      <c r="AA67" s="360">
        <v>1.1000000000000001</v>
      </c>
      <c r="AB67" s="360">
        <f t="shared" si="55"/>
        <v>44</v>
      </c>
      <c r="AC67" s="104"/>
      <c r="AD67" s="56"/>
    </row>
    <row r="68" spans="1:30" s="27" customFormat="1" ht="15">
      <c r="A68" s="357" t="s">
        <v>134</v>
      </c>
      <c r="B68" s="347" t="s">
        <v>338</v>
      </c>
      <c r="C68" s="348">
        <v>2</v>
      </c>
      <c r="D68" s="347" t="s">
        <v>44</v>
      </c>
      <c r="E68" s="354" t="s">
        <v>335</v>
      </c>
      <c r="F68" s="354"/>
      <c r="G68" s="350"/>
      <c r="H68" s="350"/>
      <c r="I68" s="350"/>
      <c r="J68" s="350"/>
      <c r="K68" s="350"/>
      <c r="L68" s="351" t="s">
        <v>77</v>
      </c>
      <c r="M68" s="351" t="s">
        <v>36</v>
      </c>
      <c r="N68" s="348"/>
      <c r="O68" s="348">
        <v>32</v>
      </c>
      <c r="P68" s="348">
        <v>36</v>
      </c>
      <c r="Q68" s="348">
        <f t="shared" si="49"/>
        <v>5</v>
      </c>
      <c r="R68" s="348"/>
      <c r="S68" s="348">
        <v>60</v>
      </c>
      <c r="T68" s="352">
        <v>30</v>
      </c>
      <c r="U68" s="353">
        <v>0</v>
      </c>
      <c r="V68" s="354"/>
      <c r="W68" s="358">
        <f t="shared" si="52"/>
        <v>0</v>
      </c>
      <c r="X68" s="359">
        <f t="shared" si="53"/>
        <v>40</v>
      </c>
      <c r="Y68" s="355">
        <f t="shared" si="54"/>
        <v>40</v>
      </c>
      <c r="Z68" s="360">
        <v>31</v>
      </c>
      <c r="AA68" s="360">
        <v>1.1000000000000001</v>
      </c>
      <c r="AB68" s="360">
        <f t="shared" si="55"/>
        <v>44</v>
      </c>
      <c r="AC68" s="104"/>
      <c r="AD68" s="56"/>
    </row>
    <row r="69" spans="1:30" s="27" customFormat="1" ht="15">
      <c r="A69" s="357" t="s">
        <v>134</v>
      </c>
      <c r="B69" s="347" t="s">
        <v>364</v>
      </c>
      <c r="C69" s="348">
        <v>2</v>
      </c>
      <c r="D69" s="347" t="s">
        <v>44</v>
      </c>
      <c r="E69" s="354" t="s">
        <v>335</v>
      </c>
      <c r="F69" s="354"/>
      <c r="G69" s="350"/>
      <c r="H69" s="350"/>
      <c r="I69" s="350"/>
      <c r="J69" s="350"/>
      <c r="K69" s="350"/>
      <c r="L69" s="351" t="s">
        <v>77</v>
      </c>
      <c r="M69" s="351" t="s">
        <v>37</v>
      </c>
      <c r="N69" s="348"/>
      <c r="O69" s="348">
        <v>32</v>
      </c>
      <c r="P69" s="348">
        <v>36</v>
      </c>
      <c r="Q69" s="348">
        <f t="shared" si="49"/>
        <v>5</v>
      </c>
      <c r="R69" s="348"/>
      <c r="S69" s="348">
        <v>60</v>
      </c>
      <c r="T69" s="352">
        <v>30</v>
      </c>
      <c r="U69" s="353">
        <v>0</v>
      </c>
      <c r="V69" s="354"/>
      <c r="W69" s="358">
        <f t="shared" si="52"/>
        <v>0</v>
      </c>
      <c r="X69" s="359">
        <f t="shared" si="53"/>
        <v>40</v>
      </c>
      <c r="Y69" s="355">
        <f t="shared" si="54"/>
        <v>40</v>
      </c>
      <c r="Z69" s="360">
        <v>31</v>
      </c>
      <c r="AA69" s="360">
        <v>1.1000000000000001</v>
      </c>
      <c r="AB69" s="360">
        <f t="shared" si="55"/>
        <v>44</v>
      </c>
      <c r="AC69" s="104"/>
      <c r="AD69" s="56"/>
    </row>
    <row r="70" spans="1:30" s="48" customFormat="1" ht="15">
      <c r="A70" s="361" t="s">
        <v>134</v>
      </c>
      <c r="B70" s="347" t="s">
        <v>349</v>
      </c>
      <c r="C70" s="348">
        <v>2</v>
      </c>
      <c r="D70" s="362" t="s">
        <v>386</v>
      </c>
      <c r="E70" s="354" t="s">
        <v>335</v>
      </c>
      <c r="F70" s="354"/>
      <c r="G70" s="350"/>
      <c r="H70" s="350"/>
      <c r="I70" s="350"/>
      <c r="J70" s="350"/>
      <c r="K70" s="350"/>
      <c r="L70" s="351" t="s">
        <v>77</v>
      </c>
      <c r="M70" s="351" t="s">
        <v>36</v>
      </c>
      <c r="N70" s="348"/>
      <c r="O70" s="348">
        <v>37</v>
      </c>
      <c r="P70" s="348">
        <v>41</v>
      </c>
      <c r="Q70" s="363">
        <f>P70-O70+1</f>
        <v>5</v>
      </c>
      <c r="R70" s="348"/>
      <c r="S70" s="348">
        <v>60</v>
      </c>
      <c r="T70" s="352">
        <v>30</v>
      </c>
      <c r="U70" s="353">
        <v>0</v>
      </c>
      <c r="V70" s="354"/>
      <c r="W70" s="358">
        <f>IF(Q70=0,0,R70)</f>
        <v>0</v>
      </c>
      <c r="X70" s="359">
        <f>IF(Q70=0,0,S70/1.5)</f>
        <v>40</v>
      </c>
      <c r="Y70" s="355">
        <f>V70+W70+X70</f>
        <v>40</v>
      </c>
      <c r="Z70" s="360">
        <v>31</v>
      </c>
      <c r="AA70" s="360">
        <v>1.1000000000000001</v>
      </c>
      <c r="AB70" s="360">
        <f>AA70*Y70</f>
        <v>44</v>
      </c>
      <c r="AC70" s="105"/>
      <c r="AD70" s="86"/>
    </row>
    <row r="71" spans="1:30" s="48" customFormat="1" ht="15">
      <c r="A71" s="361" t="s">
        <v>134</v>
      </c>
      <c r="B71" s="347" t="s">
        <v>350</v>
      </c>
      <c r="C71" s="348">
        <v>2</v>
      </c>
      <c r="D71" s="362" t="s">
        <v>386</v>
      </c>
      <c r="E71" s="354" t="s">
        <v>335</v>
      </c>
      <c r="F71" s="354"/>
      <c r="G71" s="350"/>
      <c r="H71" s="350"/>
      <c r="I71" s="350"/>
      <c r="J71" s="350"/>
      <c r="K71" s="350"/>
      <c r="L71" s="351" t="s">
        <v>77</v>
      </c>
      <c r="M71" s="351" t="s">
        <v>37</v>
      </c>
      <c r="N71" s="348"/>
      <c r="O71" s="348">
        <v>37</v>
      </c>
      <c r="P71" s="348">
        <v>41</v>
      </c>
      <c r="Q71" s="363">
        <f>P71-O71+1</f>
        <v>5</v>
      </c>
      <c r="R71" s="348"/>
      <c r="S71" s="348">
        <v>60</v>
      </c>
      <c r="T71" s="352">
        <v>30</v>
      </c>
      <c r="U71" s="353">
        <v>0</v>
      </c>
      <c r="V71" s="354"/>
      <c r="W71" s="358">
        <f>IF(Q71=0,0,R71)</f>
        <v>0</v>
      </c>
      <c r="X71" s="359">
        <f>IF(Q71=0,0,S71/1.5)</f>
        <v>40</v>
      </c>
      <c r="Y71" s="355">
        <f>V71+W71+X71</f>
        <v>40</v>
      </c>
      <c r="Z71" s="360">
        <v>31</v>
      </c>
      <c r="AA71" s="360">
        <v>1.1000000000000001</v>
      </c>
      <c r="AB71" s="360">
        <f>AA71*Y71</f>
        <v>44</v>
      </c>
      <c r="AC71" s="105"/>
      <c r="AD71" s="86"/>
    </row>
    <row r="72" spans="1:30" s="48" customFormat="1" ht="15">
      <c r="A72" s="361" t="s">
        <v>134</v>
      </c>
      <c r="B72" s="347" t="s">
        <v>339</v>
      </c>
      <c r="C72" s="348">
        <v>2</v>
      </c>
      <c r="D72" s="362" t="s">
        <v>386</v>
      </c>
      <c r="E72" s="354" t="s">
        <v>335</v>
      </c>
      <c r="F72" s="354"/>
      <c r="G72" s="350"/>
      <c r="H72" s="350"/>
      <c r="I72" s="350"/>
      <c r="J72" s="350"/>
      <c r="K72" s="350"/>
      <c r="L72" s="351" t="s">
        <v>80</v>
      </c>
      <c r="M72" s="351" t="s">
        <v>36</v>
      </c>
      <c r="N72" s="348"/>
      <c r="O72" s="348">
        <v>27</v>
      </c>
      <c r="P72" s="348">
        <v>31</v>
      </c>
      <c r="Q72" s="363">
        <f t="shared" si="49"/>
        <v>5</v>
      </c>
      <c r="R72" s="348"/>
      <c r="S72" s="348">
        <v>60</v>
      </c>
      <c r="T72" s="352">
        <v>30</v>
      </c>
      <c r="U72" s="353">
        <v>0</v>
      </c>
      <c r="V72" s="354"/>
      <c r="W72" s="358">
        <f>IF(Q72=0,0,R72)</f>
        <v>0</v>
      </c>
      <c r="X72" s="359">
        <f>IF(Q72=0,0,S72/1.5)</f>
        <v>40</v>
      </c>
      <c r="Y72" s="355">
        <f>V72+W72+X72</f>
        <v>40</v>
      </c>
      <c r="Z72" s="360">
        <v>31</v>
      </c>
      <c r="AA72" s="360">
        <v>1.1000000000000001</v>
      </c>
      <c r="AB72" s="360">
        <f>AA72*Y72</f>
        <v>44</v>
      </c>
      <c r="AC72" s="105"/>
      <c r="AD72" s="86"/>
    </row>
    <row r="73" spans="1:30" s="48" customFormat="1" ht="15">
      <c r="A73" s="361" t="s">
        <v>134</v>
      </c>
      <c r="B73" s="347" t="s">
        <v>340</v>
      </c>
      <c r="C73" s="348">
        <v>2</v>
      </c>
      <c r="D73" s="362" t="s">
        <v>386</v>
      </c>
      <c r="E73" s="354" t="s">
        <v>335</v>
      </c>
      <c r="F73" s="354"/>
      <c r="G73" s="350"/>
      <c r="H73" s="350"/>
      <c r="I73" s="350"/>
      <c r="J73" s="350"/>
      <c r="K73" s="350"/>
      <c r="L73" s="351" t="s">
        <v>80</v>
      </c>
      <c r="M73" s="351" t="s">
        <v>37</v>
      </c>
      <c r="N73" s="348"/>
      <c r="O73" s="348">
        <v>27</v>
      </c>
      <c r="P73" s="348">
        <v>31</v>
      </c>
      <c r="Q73" s="363">
        <f t="shared" si="49"/>
        <v>5</v>
      </c>
      <c r="R73" s="348"/>
      <c r="S73" s="348">
        <v>60</v>
      </c>
      <c r="T73" s="352">
        <v>30</v>
      </c>
      <c r="U73" s="353">
        <v>0</v>
      </c>
      <c r="V73" s="354"/>
      <c r="W73" s="358">
        <f>IF(Q73=0,0,R73)</f>
        <v>0</v>
      </c>
      <c r="X73" s="359">
        <f>IF(Q73=0,0,S73/1.5)</f>
        <v>40</v>
      </c>
      <c r="Y73" s="355">
        <f>V73+W73+X73</f>
        <v>40</v>
      </c>
      <c r="Z73" s="360">
        <v>31</v>
      </c>
      <c r="AA73" s="360">
        <v>1.1000000000000001</v>
      </c>
      <c r="AB73" s="360">
        <f>AA73*Y73</f>
        <v>44</v>
      </c>
      <c r="AC73" s="105"/>
      <c r="AD73" s="86"/>
    </row>
    <row r="74" spans="1:30" s="48" customFormat="1" ht="15">
      <c r="A74" s="361" t="s">
        <v>134</v>
      </c>
      <c r="B74" s="347" t="s">
        <v>341</v>
      </c>
      <c r="C74" s="348">
        <v>2</v>
      </c>
      <c r="D74" s="362" t="s">
        <v>386</v>
      </c>
      <c r="E74" s="354" t="s">
        <v>335</v>
      </c>
      <c r="F74" s="354"/>
      <c r="G74" s="350"/>
      <c r="H74" s="350"/>
      <c r="I74" s="350"/>
      <c r="J74" s="350"/>
      <c r="K74" s="350"/>
      <c r="L74" s="351" t="s">
        <v>80</v>
      </c>
      <c r="M74" s="351" t="s">
        <v>36</v>
      </c>
      <c r="N74" s="348"/>
      <c r="O74" s="348">
        <v>32</v>
      </c>
      <c r="P74" s="348">
        <v>36</v>
      </c>
      <c r="Q74" s="363">
        <f t="shared" ref="Q74:Q103" si="56">P74-O74+1</f>
        <v>5</v>
      </c>
      <c r="R74" s="348"/>
      <c r="S74" s="348">
        <v>60</v>
      </c>
      <c r="T74" s="352">
        <v>30</v>
      </c>
      <c r="U74" s="353">
        <v>0</v>
      </c>
      <c r="V74" s="354"/>
      <c r="W74" s="358">
        <f t="shared" ref="W74:W103" si="57">IF(Q74=0,0,R74)</f>
        <v>0</v>
      </c>
      <c r="X74" s="359">
        <f t="shared" ref="X74:X103" si="58">IF(Q74=0,0,S74/1.5)</f>
        <v>40</v>
      </c>
      <c r="Y74" s="355">
        <f t="shared" ref="Y74:Y103" si="59">V74+W74+X74</f>
        <v>40</v>
      </c>
      <c r="Z74" s="360">
        <v>31</v>
      </c>
      <c r="AA74" s="360">
        <v>1.1000000000000001</v>
      </c>
      <c r="AB74" s="360">
        <f t="shared" ref="AB74:AB103" si="60">AA74*Y74</f>
        <v>44</v>
      </c>
      <c r="AC74" s="105"/>
      <c r="AD74" s="86"/>
    </row>
    <row r="75" spans="1:30" s="48" customFormat="1" ht="15">
      <c r="A75" s="361" t="s">
        <v>134</v>
      </c>
      <c r="B75" s="347" t="s">
        <v>342</v>
      </c>
      <c r="C75" s="348">
        <v>2</v>
      </c>
      <c r="D75" s="362" t="s">
        <v>386</v>
      </c>
      <c r="E75" s="354" t="s">
        <v>335</v>
      </c>
      <c r="F75" s="354"/>
      <c r="G75" s="350"/>
      <c r="H75" s="350"/>
      <c r="I75" s="350"/>
      <c r="J75" s="350"/>
      <c r="K75" s="350"/>
      <c r="L75" s="351" t="s">
        <v>80</v>
      </c>
      <c r="M75" s="351" t="s">
        <v>37</v>
      </c>
      <c r="N75" s="348"/>
      <c r="O75" s="348">
        <v>32</v>
      </c>
      <c r="P75" s="348">
        <v>36</v>
      </c>
      <c r="Q75" s="363">
        <f t="shared" si="56"/>
        <v>5</v>
      </c>
      <c r="R75" s="348"/>
      <c r="S75" s="348">
        <v>60</v>
      </c>
      <c r="T75" s="352">
        <v>30</v>
      </c>
      <c r="U75" s="353">
        <v>0</v>
      </c>
      <c r="V75" s="354"/>
      <c r="W75" s="358">
        <f t="shared" si="57"/>
        <v>0</v>
      </c>
      <c r="X75" s="359">
        <f t="shared" si="58"/>
        <v>40</v>
      </c>
      <c r="Y75" s="355">
        <f t="shared" si="59"/>
        <v>40</v>
      </c>
      <c r="Z75" s="360">
        <v>31</v>
      </c>
      <c r="AA75" s="360">
        <v>1.1000000000000001</v>
      </c>
      <c r="AB75" s="360">
        <f t="shared" si="60"/>
        <v>44</v>
      </c>
      <c r="AC75" s="105"/>
      <c r="AD75" s="86"/>
    </row>
    <row r="76" spans="1:30" s="48" customFormat="1" ht="15">
      <c r="A76" s="361" t="s">
        <v>134</v>
      </c>
      <c r="B76" s="347" t="s">
        <v>343</v>
      </c>
      <c r="C76" s="348">
        <v>2</v>
      </c>
      <c r="D76" s="362" t="s">
        <v>386</v>
      </c>
      <c r="E76" s="354" t="s">
        <v>335</v>
      </c>
      <c r="F76" s="354"/>
      <c r="G76" s="350"/>
      <c r="H76" s="350"/>
      <c r="I76" s="350"/>
      <c r="J76" s="350"/>
      <c r="K76" s="350"/>
      <c r="L76" s="351" t="s">
        <v>80</v>
      </c>
      <c r="M76" s="364" t="s">
        <v>36</v>
      </c>
      <c r="N76" s="363"/>
      <c r="O76" s="348">
        <v>37</v>
      </c>
      <c r="P76" s="348">
        <v>41</v>
      </c>
      <c r="Q76" s="363">
        <f t="shared" ref="Q76:Q81" si="61">P76-O76+1</f>
        <v>5</v>
      </c>
      <c r="R76" s="348"/>
      <c r="S76" s="348">
        <v>60</v>
      </c>
      <c r="T76" s="352">
        <f>R76/Q76</f>
        <v>0</v>
      </c>
      <c r="U76" s="353">
        <f>S76/5</f>
        <v>12</v>
      </c>
      <c r="V76" s="354"/>
      <c r="W76" s="358">
        <f t="shared" ref="W76:W81" si="62">IF(Q76=0,0,R76)</f>
        <v>0</v>
      </c>
      <c r="X76" s="359">
        <f t="shared" ref="X76:X81" si="63">IF(Q76=0,0,S76/1.5)</f>
        <v>40</v>
      </c>
      <c r="Y76" s="355">
        <f t="shared" ref="Y76:Y81" si="64">V76+W76+X76</f>
        <v>40</v>
      </c>
      <c r="Z76" s="360">
        <v>31</v>
      </c>
      <c r="AA76" s="360">
        <v>1.1000000000000001</v>
      </c>
      <c r="AB76" s="360">
        <f t="shared" ref="AB76:AB81" si="65">AA76*Y76</f>
        <v>44</v>
      </c>
      <c r="AC76" s="105"/>
      <c r="AD76" s="86"/>
    </row>
    <row r="77" spans="1:30" s="48" customFormat="1" ht="15">
      <c r="A77" s="361" t="s">
        <v>134</v>
      </c>
      <c r="B77" s="347" t="s">
        <v>344</v>
      </c>
      <c r="C77" s="348">
        <v>2</v>
      </c>
      <c r="D77" s="362" t="s">
        <v>386</v>
      </c>
      <c r="E77" s="354" t="s">
        <v>335</v>
      </c>
      <c r="F77" s="354"/>
      <c r="G77" s="350"/>
      <c r="H77" s="350"/>
      <c r="I77" s="350"/>
      <c r="J77" s="350"/>
      <c r="K77" s="350"/>
      <c r="L77" s="351" t="s">
        <v>80</v>
      </c>
      <c r="M77" s="364" t="s">
        <v>37</v>
      </c>
      <c r="N77" s="363"/>
      <c r="O77" s="348">
        <v>37</v>
      </c>
      <c r="P77" s="348">
        <v>41</v>
      </c>
      <c r="Q77" s="363">
        <f t="shared" si="61"/>
        <v>5</v>
      </c>
      <c r="R77" s="348"/>
      <c r="S77" s="348">
        <v>60</v>
      </c>
      <c r="T77" s="352">
        <f>R77/Q77</f>
        <v>0</v>
      </c>
      <c r="U77" s="353">
        <f>S77/5</f>
        <v>12</v>
      </c>
      <c r="V77" s="354"/>
      <c r="W77" s="358">
        <f t="shared" si="62"/>
        <v>0</v>
      </c>
      <c r="X77" s="359">
        <f t="shared" si="63"/>
        <v>40</v>
      </c>
      <c r="Y77" s="355">
        <f t="shared" si="64"/>
        <v>40</v>
      </c>
      <c r="Z77" s="360">
        <v>31</v>
      </c>
      <c r="AA77" s="360">
        <v>1.1000000000000001</v>
      </c>
      <c r="AB77" s="360">
        <f t="shared" si="65"/>
        <v>44</v>
      </c>
      <c r="AC77" s="105"/>
      <c r="AD77" s="86"/>
    </row>
    <row r="78" spans="1:30" s="48" customFormat="1" ht="15">
      <c r="A78" s="361" t="s">
        <v>134</v>
      </c>
      <c r="B78" s="347" t="s">
        <v>345</v>
      </c>
      <c r="C78" s="348">
        <v>2</v>
      </c>
      <c r="D78" s="362" t="s">
        <v>386</v>
      </c>
      <c r="E78" s="354" t="s">
        <v>335</v>
      </c>
      <c r="F78" s="354"/>
      <c r="G78" s="350"/>
      <c r="H78" s="350"/>
      <c r="I78" s="350"/>
      <c r="J78" s="350"/>
      <c r="K78" s="350"/>
      <c r="L78" s="351" t="s">
        <v>78</v>
      </c>
      <c r="M78" s="351" t="s">
        <v>36</v>
      </c>
      <c r="N78" s="348"/>
      <c r="O78" s="348">
        <v>27</v>
      </c>
      <c r="P78" s="348">
        <v>31</v>
      </c>
      <c r="Q78" s="363">
        <f t="shared" si="61"/>
        <v>5</v>
      </c>
      <c r="R78" s="348"/>
      <c r="S78" s="348">
        <v>60</v>
      </c>
      <c r="T78" s="352">
        <v>30</v>
      </c>
      <c r="U78" s="353">
        <v>0</v>
      </c>
      <c r="V78" s="354"/>
      <c r="W78" s="358">
        <f t="shared" si="62"/>
        <v>0</v>
      </c>
      <c r="X78" s="359">
        <f t="shared" si="63"/>
        <v>40</v>
      </c>
      <c r="Y78" s="355">
        <f t="shared" si="64"/>
        <v>40</v>
      </c>
      <c r="Z78" s="360">
        <v>31</v>
      </c>
      <c r="AA78" s="360">
        <v>1.1000000000000001</v>
      </c>
      <c r="AB78" s="360">
        <f t="shared" si="65"/>
        <v>44</v>
      </c>
      <c r="AC78" s="105"/>
      <c r="AD78" s="86"/>
    </row>
    <row r="79" spans="1:30" s="48" customFormat="1" ht="15">
      <c r="A79" s="361" t="s">
        <v>134</v>
      </c>
      <c r="B79" s="347" t="s">
        <v>346</v>
      </c>
      <c r="C79" s="348">
        <v>2</v>
      </c>
      <c r="D79" s="362" t="s">
        <v>386</v>
      </c>
      <c r="E79" s="354" t="s">
        <v>335</v>
      </c>
      <c r="F79" s="354"/>
      <c r="G79" s="350"/>
      <c r="H79" s="350"/>
      <c r="I79" s="350"/>
      <c r="J79" s="350"/>
      <c r="K79" s="350"/>
      <c r="L79" s="351" t="s">
        <v>78</v>
      </c>
      <c r="M79" s="351" t="s">
        <v>37</v>
      </c>
      <c r="N79" s="348"/>
      <c r="O79" s="348">
        <v>27</v>
      </c>
      <c r="P79" s="348">
        <v>31</v>
      </c>
      <c r="Q79" s="363">
        <f t="shared" si="61"/>
        <v>5</v>
      </c>
      <c r="R79" s="348"/>
      <c r="S79" s="348">
        <v>60</v>
      </c>
      <c r="T79" s="352">
        <v>30</v>
      </c>
      <c r="U79" s="353">
        <v>0</v>
      </c>
      <c r="V79" s="354"/>
      <c r="W79" s="358">
        <f t="shared" si="62"/>
        <v>0</v>
      </c>
      <c r="X79" s="359">
        <f t="shared" si="63"/>
        <v>40</v>
      </c>
      <c r="Y79" s="355">
        <f t="shared" si="64"/>
        <v>40</v>
      </c>
      <c r="Z79" s="360">
        <v>31</v>
      </c>
      <c r="AA79" s="360">
        <v>1.1000000000000001</v>
      </c>
      <c r="AB79" s="360">
        <f t="shared" si="65"/>
        <v>44</v>
      </c>
      <c r="AC79" s="105"/>
      <c r="AD79" s="86"/>
    </row>
    <row r="80" spans="1:30" s="48" customFormat="1" ht="15">
      <c r="A80" s="361" t="s">
        <v>134</v>
      </c>
      <c r="B80" s="347" t="s">
        <v>347</v>
      </c>
      <c r="C80" s="348">
        <v>2</v>
      </c>
      <c r="D80" s="362" t="s">
        <v>386</v>
      </c>
      <c r="E80" s="354" t="s">
        <v>335</v>
      </c>
      <c r="F80" s="354"/>
      <c r="G80" s="350"/>
      <c r="H80" s="350"/>
      <c r="I80" s="350"/>
      <c r="J80" s="350"/>
      <c r="K80" s="350"/>
      <c r="L80" s="351" t="s">
        <v>78</v>
      </c>
      <c r="M80" s="351" t="s">
        <v>36</v>
      </c>
      <c r="N80" s="348"/>
      <c r="O80" s="348">
        <v>32</v>
      </c>
      <c r="P80" s="348">
        <v>36</v>
      </c>
      <c r="Q80" s="363">
        <f t="shared" si="61"/>
        <v>5</v>
      </c>
      <c r="R80" s="348"/>
      <c r="S80" s="348">
        <v>60</v>
      </c>
      <c r="T80" s="352">
        <v>30</v>
      </c>
      <c r="U80" s="353">
        <v>0</v>
      </c>
      <c r="V80" s="354"/>
      <c r="W80" s="358">
        <f t="shared" si="62"/>
        <v>0</v>
      </c>
      <c r="X80" s="359">
        <f t="shared" si="63"/>
        <v>40</v>
      </c>
      <c r="Y80" s="355">
        <f t="shared" si="64"/>
        <v>40</v>
      </c>
      <c r="Z80" s="360">
        <v>30</v>
      </c>
      <c r="AA80" s="360">
        <v>1</v>
      </c>
      <c r="AB80" s="360">
        <f t="shared" si="65"/>
        <v>40</v>
      </c>
      <c r="AC80" s="105"/>
      <c r="AD80" s="86"/>
    </row>
    <row r="81" spans="1:30" s="48" customFormat="1" ht="15">
      <c r="A81" s="361" t="s">
        <v>134</v>
      </c>
      <c r="B81" s="347" t="s">
        <v>348</v>
      </c>
      <c r="C81" s="348">
        <v>2</v>
      </c>
      <c r="D81" s="362" t="s">
        <v>386</v>
      </c>
      <c r="E81" s="354" t="s">
        <v>335</v>
      </c>
      <c r="F81" s="354"/>
      <c r="G81" s="350"/>
      <c r="H81" s="350"/>
      <c r="I81" s="350"/>
      <c r="J81" s="350"/>
      <c r="K81" s="350"/>
      <c r="L81" s="351" t="s">
        <v>78</v>
      </c>
      <c r="M81" s="351" t="s">
        <v>37</v>
      </c>
      <c r="N81" s="348"/>
      <c r="O81" s="348">
        <v>32</v>
      </c>
      <c r="P81" s="348">
        <v>36</v>
      </c>
      <c r="Q81" s="363">
        <f t="shared" si="61"/>
        <v>5</v>
      </c>
      <c r="R81" s="348"/>
      <c r="S81" s="348">
        <v>60</v>
      </c>
      <c r="T81" s="352">
        <v>30</v>
      </c>
      <c r="U81" s="353">
        <v>0</v>
      </c>
      <c r="V81" s="354"/>
      <c r="W81" s="358">
        <f t="shared" si="62"/>
        <v>0</v>
      </c>
      <c r="X81" s="359">
        <f t="shared" si="63"/>
        <v>40</v>
      </c>
      <c r="Y81" s="355">
        <f t="shared" si="64"/>
        <v>40</v>
      </c>
      <c r="Z81" s="360">
        <v>30</v>
      </c>
      <c r="AA81" s="360">
        <v>1</v>
      </c>
      <c r="AB81" s="360">
        <f t="shared" si="65"/>
        <v>40</v>
      </c>
      <c r="AC81" s="105"/>
      <c r="AD81" s="86"/>
    </row>
    <row r="82" spans="1:30" s="101" customFormat="1" ht="15">
      <c r="A82" s="361" t="s">
        <v>134</v>
      </c>
      <c r="B82" s="362" t="s">
        <v>377</v>
      </c>
      <c r="C82" s="363">
        <v>2</v>
      </c>
      <c r="D82" s="347" t="s">
        <v>386</v>
      </c>
      <c r="E82" s="343" t="s">
        <v>369</v>
      </c>
      <c r="F82" s="365"/>
      <c r="G82" s="366"/>
      <c r="H82" s="366"/>
      <c r="I82" s="366"/>
      <c r="J82" s="366"/>
      <c r="K82" s="366"/>
      <c r="L82" s="363">
        <v>6</v>
      </c>
      <c r="M82" s="364" t="s">
        <v>36</v>
      </c>
      <c r="N82" s="363"/>
      <c r="O82" s="348">
        <v>37</v>
      </c>
      <c r="P82" s="348">
        <v>41</v>
      </c>
      <c r="Q82" s="363">
        <f>P82-O82+1</f>
        <v>5</v>
      </c>
      <c r="R82" s="363"/>
      <c r="S82" s="363">
        <v>30</v>
      </c>
      <c r="T82" s="367">
        <f>R82/Q82</f>
        <v>0</v>
      </c>
      <c r="U82" s="368">
        <f>S82/5</f>
        <v>6</v>
      </c>
      <c r="V82" s="343"/>
      <c r="W82" s="358">
        <f t="shared" ref="W82:W85" si="66">IF(Q82=0,0,R82)</f>
        <v>0</v>
      </c>
      <c r="X82" s="359">
        <f t="shared" ref="X82:X85" si="67">IF(Q82=0,0,S82/1.5)</f>
        <v>20</v>
      </c>
      <c r="Y82" s="358">
        <f t="shared" ref="Y82:Y85" si="68">V82+W82+X82</f>
        <v>20</v>
      </c>
      <c r="Z82" s="369">
        <v>29</v>
      </c>
      <c r="AA82" s="369">
        <v>1.2</v>
      </c>
      <c r="AB82" s="369">
        <f t="shared" ref="AB82:AB85" si="69">AA82*Y82</f>
        <v>24</v>
      </c>
      <c r="AC82" s="105"/>
      <c r="AD82" s="120"/>
    </row>
    <row r="83" spans="1:30" s="101" customFormat="1" ht="15">
      <c r="A83" s="361" t="s">
        <v>134</v>
      </c>
      <c r="B83" s="362" t="s">
        <v>378</v>
      </c>
      <c r="C83" s="363">
        <v>2</v>
      </c>
      <c r="D83" s="347" t="s">
        <v>386</v>
      </c>
      <c r="E83" s="343" t="s">
        <v>369</v>
      </c>
      <c r="F83" s="365"/>
      <c r="G83" s="366"/>
      <c r="H83" s="366"/>
      <c r="I83" s="366"/>
      <c r="J83" s="366"/>
      <c r="K83" s="366"/>
      <c r="L83" s="363">
        <v>6</v>
      </c>
      <c r="M83" s="364" t="s">
        <v>37</v>
      </c>
      <c r="N83" s="363"/>
      <c r="O83" s="348">
        <v>37</v>
      </c>
      <c r="P83" s="348">
        <v>41</v>
      </c>
      <c r="Q83" s="363">
        <f>P83-O83+1</f>
        <v>5</v>
      </c>
      <c r="R83" s="363"/>
      <c r="S83" s="363">
        <v>30</v>
      </c>
      <c r="T83" s="367">
        <f>R83/Q83</f>
        <v>0</v>
      </c>
      <c r="U83" s="368">
        <f>S83/5</f>
        <v>6</v>
      </c>
      <c r="V83" s="343"/>
      <c r="W83" s="358">
        <f t="shared" si="66"/>
        <v>0</v>
      </c>
      <c r="X83" s="359">
        <f t="shared" si="67"/>
        <v>20</v>
      </c>
      <c r="Y83" s="358">
        <f t="shared" si="68"/>
        <v>20</v>
      </c>
      <c r="Z83" s="369">
        <v>29</v>
      </c>
      <c r="AA83" s="369">
        <v>1.2</v>
      </c>
      <c r="AB83" s="369">
        <f t="shared" si="69"/>
        <v>24</v>
      </c>
      <c r="AC83" s="105"/>
      <c r="AD83" s="120"/>
    </row>
    <row r="84" spans="1:30" s="101" customFormat="1" ht="15">
      <c r="A84" s="361" t="s">
        <v>134</v>
      </c>
      <c r="B84" s="362" t="s">
        <v>379</v>
      </c>
      <c r="C84" s="363">
        <v>2</v>
      </c>
      <c r="D84" s="347" t="s">
        <v>30</v>
      </c>
      <c r="E84" s="343" t="s">
        <v>369</v>
      </c>
      <c r="F84" s="365"/>
      <c r="G84" s="366"/>
      <c r="H84" s="366"/>
      <c r="I84" s="366"/>
      <c r="J84" s="366"/>
      <c r="K84" s="366"/>
      <c r="L84" s="363">
        <v>7</v>
      </c>
      <c r="M84" s="364" t="s">
        <v>36</v>
      </c>
      <c r="N84" s="363"/>
      <c r="O84" s="348">
        <v>37</v>
      </c>
      <c r="P84" s="348">
        <v>41</v>
      </c>
      <c r="Q84" s="363">
        <f>P84-O84+1</f>
        <v>5</v>
      </c>
      <c r="R84" s="363"/>
      <c r="S84" s="363">
        <v>30</v>
      </c>
      <c r="T84" s="367">
        <f>R84/Q84</f>
        <v>0</v>
      </c>
      <c r="U84" s="368">
        <f>S84/5</f>
        <v>6</v>
      </c>
      <c r="V84" s="343"/>
      <c r="W84" s="358">
        <f t="shared" si="66"/>
        <v>0</v>
      </c>
      <c r="X84" s="359">
        <f t="shared" si="67"/>
        <v>20</v>
      </c>
      <c r="Y84" s="358">
        <f t="shared" si="68"/>
        <v>20</v>
      </c>
      <c r="Z84" s="369">
        <v>29</v>
      </c>
      <c r="AA84" s="369">
        <v>1.2</v>
      </c>
      <c r="AB84" s="369">
        <f t="shared" si="69"/>
        <v>24</v>
      </c>
      <c r="AC84" s="105"/>
      <c r="AD84" s="120"/>
    </row>
    <row r="85" spans="1:30" s="101" customFormat="1" ht="15">
      <c r="A85" s="361" t="s">
        <v>134</v>
      </c>
      <c r="B85" s="362" t="s">
        <v>380</v>
      </c>
      <c r="C85" s="363">
        <v>2</v>
      </c>
      <c r="D85" s="347" t="s">
        <v>30</v>
      </c>
      <c r="E85" s="343" t="s">
        <v>369</v>
      </c>
      <c r="F85" s="365"/>
      <c r="G85" s="366"/>
      <c r="H85" s="366"/>
      <c r="I85" s="366"/>
      <c r="J85" s="366"/>
      <c r="K85" s="366"/>
      <c r="L85" s="363">
        <v>7</v>
      </c>
      <c r="M85" s="364" t="s">
        <v>37</v>
      </c>
      <c r="N85" s="363"/>
      <c r="O85" s="348">
        <v>37</v>
      </c>
      <c r="P85" s="348">
        <v>41</v>
      </c>
      <c r="Q85" s="363">
        <f>P85-O85+1</f>
        <v>5</v>
      </c>
      <c r="R85" s="363"/>
      <c r="S85" s="363">
        <v>30</v>
      </c>
      <c r="T85" s="367">
        <f>R85/Q85</f>
        <v>0</v>
      </c>
      <c r="U85" s="368">
        <f>S85/5</f>
        <v>6</v>
      </c>
      <c r="V85" s="343"/>
      <c r="W85" s="358">
        <f t="shared" si="66"/>
        <v>0</v>
      </c>
      <c r="X85" s="359">
        <f t="shared" si="67"/>
        <v>20</v>
      </c>
      <c r="Y85" s="358">
        <f t="shared" si="68"/>
        <v>20</v>
      </c>
      <c r="Z85" s="369">
        <v>29</v>
      </c>
      <c r="AA85" s="369">
        <v>1.2</v>
      </c>
      <c r="AB85" s="369">
        <f t="shared" si="69"/>
        <v>24</v>
      </c>
      <c r="AC85" s="105"/>
      <c r="AD85" s="120"/>
    </row>
    <row r="86" spans="1:30" s="101" customFormat="1" ht="15">
      <c r="A86" s="357" t="s">
        <v>134</v>
      </c>
      <c r="B86" s="362" t="s">
        <v>371</v>
      </c>
      <c r="C86" s="363">
        <v>2</v>
      </c>
      <c r="D86" s="347" t="s">
        <v>386</v>
      </c>
      <c r="E86" s="343" t="s">
        <v>369</v>
      </c>
      <c r="F86" s="343"/>
      <c r="G86" s="366"/>
      <c r="H86" s="366"/>
      <c r="I86" s="366"/>
      <c r="J86" s="366"/>
      <c r="K86" s="366"/>
      <c r="L86" s="363" t="s">
        <v>254</v>
      </c>
      <c r="M86" s="364" t="s">
        <v>36</v>
      </c>
      <c r="N86" s="363"/>
      <c r="O86" s="363">
        <v>27</v>
      </c>
      <c r="P86" s="363">
        <v>31</v>
      </c>
      <c r="Q86" s="363">
        <f>P86-O86+1</f>
        <v>5</v>
      </c>
      <c r="R86" s="363"/>
      <c r="S86" s="363">
        <v>30</v>
      </c>
      <c r="T86" s="367">
        <f>R86/Q86</f>
        <v>0</v>
      </c>
      <c r="U86" s="368">
        <f>S86/5</f>
        <v>6</v>
      </c>
      <c r="V86" s="343"/>
      <c r="W86" s="358">
        <f>IF(Q86=0,0,R86)</f>
        <v>0</v>
      </c>
      <c r="X86" s="359">
        <f>IF(Q86=0,0,S86/1.5)</f>
        <v>20</v>
      </c>
      <c r="Y86" s="358">
        <f>V86+W86+X86</f>
        <v>20</v>
      </c>
      <c r="Z86" s="369">
        <v>30</v>
      </c>
      <c r="AA86" s="369">
        <v>1</v>
      </c>
      <c r="AB86" s="369">
        <f>AA86*Y86</f>
        <v>20</v>
      </c>
      <c r="AC86" s="105"/>
      <c r="AD86" s="120"/>
    </row>
    <row r="87" spans="1:30" s="98" customFormat="1" ht="15">
      <c r="A87" s="330" t="s">
        <v>135</v>
      </c>
      <c r="B87" s="331" t="s">
        <v>388</v>
      </c>
      <c r="C87" s="332">
        <v>2</v>
      </c>
      <c r="D87" s="331" t="s">
        <v>104</v>
      </c>
      <c r="E87" s="333" t="s">
        <v>236</v>
      </c>
      <c r="F87" s="333"/>
      <c r="G87" s="334"/>
      <c r="H87" s="334"/>
      <c r="I87" s="334"/>
      <c r="J87" s="334"/>
      <c r="K87" s="334"/>
      <c r="L87" s="332">
        <v>2</v>
      </c>
      <c r="M87" s="335" t="s">
        <v>36</v>
      </c>
      <c r="N87" s="332"/>
      <c r="O87" s="332">
        <v>24</v>
      </c>
      <c r="P87" s="332">
        <v>28</v>
      </c>
      <c r="Q87" s="332">
        <f t="shared" ref="Q87:Q93" si="70">P87-O87+1</f>
        <v>5</v>
      </c>
      <c r="R87" s="332"/>
      <c r="S87" s="332">
        <v>30</v>
      </c>
      <c r="T87" s="336"/>
      <c r="U87" s="337">
        <f>S87/6</f>
        <v>5</v>
      </c>
      <c r="V87" s="333"/>
      <c r="W87" s="338">
        <f t="shared" ref="W87:W93" si="71">IF(Q87=0,0,R87)</f>
        <v>0</v>
      </c>
      <c r="X87" s="339">
        <f t="shared" ref="X87:X93" si="72">IF(Q87=0,0,S87/1.5)</f>
        <v>20</v>
      </c>
      <c r="Y87" s="338">
        <f t="shared" ref="Y87:Y93" si="73">V87+W87+X87</f>
        <v>20</v>
      </c>
      <c r="Z87" s="338">
        <v>25</v>
      </c>
      <c r="AA87" s="338">
        <v>1</v>
      </c>
      <c r="AB87" s="338">
        <f t="shared" ref="AB87:AB93" si="74">AA87*Y87</f>
        <v>20</v>
      </c>
      <c r="AC87" s="104"/>
      <c r="AD87" s="119"/>
    </row>
    <row r="88" spans="1:30" s="98" customFormat="1" ht="15">
      <c r="A88" s="330" t="s">
        <v>135</v>
      </c>
      <c r="B88" s="331" t="s">
        <v>365</v>
      </c>
      <c r="C88" s="332">
        <v>2</v>
      </c>
      <c r="D88" s="331" t="s">
        <v>104</v>
      </c>
      <c r="E88" s="333" t="s">
        <v>366</v>
      </c>
      <c r="F88" s="333"/>
      <c r="G88" s="334"/>
      <c r="H88" s="334"/>
      <c r="I88" s="334"/>
      <c r="J88" s="334"/>
      <c r="K88" s="334"/>
      <c r="L88" s="332">
        <v>2</v>
      </c>
      <c r="M88" s="335" t="s">
        <v>36</v>
      </c>
      <c r="N88" s="332"/>
      <c r="O88" s="332">
        <v>29</v>
      </c>
      <c r="P88" s="332">
        <v>36</v>
      </c>
      <c r="Q88" s="332">
        <f t="shared" si="70"/>
        <v>8</v>
      </c>
      <c r="R88" s="332"/>
      <c r="S88" s="332">
        <v>45</v>
      </c>
      <c r="T88" s="336">
        <f t="shared" ref="T88:T93" si="75">R88/Q88</f>
        <v>0</v>
      </c>
      <c r="U88" s="337">
        <f t="shared" ref="U88:U93" si="76">S88/5</f>
        <v>9</v>
      </c>
      <c r="V88" s="333"/>
      <c r="W88" s="338">
        <f t="shared" si="71"/>
        <v>0</v>
      </c>
      <c r="X88" s="339">
        <f t="shared" si="72"/>
        <v>30</v>
      </c>
      <c r="Y88" s="338">
        <f t="shared" si="73"/>
        <v>30</v>
      </c>
      <c r="Z88" s="340">
        <v>63</v>
      </c>
      <c r="AA88" s="340">
        <v>1.2</v>
      </c>
      <c r="AB88" s="340">
        <f t="shared" si="74"/>
        <v>36</v>
      </c>
      <c r="AC88" s="104"/>
      <c r="AD88" s="119"/>
    </row>
    <row r="89" spans="1:30" s="98" customFormat="1" ht="15">
      <c r="A89" s="341" t="s">
        <v>135</v>
      </c>
      <c r="B89" s="331" t="s">
        <v>363</v>
      </c>
      <c r="C89" s="332">
        <v>2</v>
      </c>
      <c r="D89" s="331" t="s">
        <v>31</v>
      </c>
      <c r="E89" s="333" t="s">
        <v>328</v>
      </c>
      <c r="F89" s="342"/>
      <c r="G89" s="334"/>
      <c r="H89" s="334"/>
      <c r="I89" s="334"/>
      <c r="J89" s="334"/>
      <c r="K89" s="334"/>
      <c r="L89" s="332">
        <v>2</v>
      </c>
      <c r="M89" s="335" t="s">
        <v>37</v>
      </c>
      <c r="N89" s="332"/>
      <c r="O89" s="332">
        <v>27</v>
      </c>
      <c r="P89" s="332">
        <v>31</v>
      </c>
      <c r="Q89" s="332">
        <f>P89-O89+1</f>
        <v>5</v>
      </c>
      <c r="R89" s="332"/>
      <c r="S89" s="332">
        <v>30</v>
      </c>
      <c r="T89" s="336">
        <f>R89/Q89</f>
        <v>0</v>
      </c>
      <c r="U89" s="337">
        <f>S89/5</f>
        <v>6</v>
      </c>
      <c r="V89" s="333"/>
      <c r="W89" s="338">
        <f>IF(Q89=0,0,R89)</f>
        <v>0</v>
      </c>
      <c r="X89" s="339">
        <f>IF(Q89=0,0,S89/1.5)</f>
        <v>20</v>
      </c>
      <c r="Y89" s="338">
        <f>V89+W89+X89</f>
        <v>20</v>
      </c>
      <c r="Z89" s="340">
        <v>21</v>
      </c>
      <c r="AA89" s="340">
        <v>1</v>
      </c>
      <c r="AB89" s="340">
        <f>AA89*Y89</f>
        <v>20</v>
      </c>
      <c r="AC89" s="104"/>
      <c r="AD89" s="119"/>
    </row>
    <row r="90" spans="1:30" s="98" customFormat="1" ht="15">
      <c r="A90" s="341" t="s">
        <v>135</v>
      </c>
      <c r="B90" s="331" t="s">
        <v>357</v>
      </c>
      <c r="C90" s="332">
        <v>2</v>
      </c>
      <c r="D90" s="331" t="s">
        <v>30</v>
      </c>
      <c r="E90" s="333" t="s">
        <v>328</v>
      </c>
      <c r="F90" s="342"/>
      <c r="G90" s="334"/>
      <c r="H90" s="334"/>
      <c r="I90" s="334"/>
      <c r="J90" s="334"/>
      <c r="K90" s="334"/>
      <c r="L90" s="332">
        <v>2</v>
      </c>
      <c r="M90" s="335" t="s">
        <v>36</v>
      </c>
      <c r="N90" s="332"/>
      <c r="O90" s="332">
        <v>37</v>
      </c>
      <c r="P90" s="332">
        <v>41</v>
      </c>
      <c r="Q90" s="332">
        <f>P90-O90+1</f>
        <v>5</v>
      </c>
      <c r="R90" s="332"/>
      <c r="S90" s="332">
        <v>30</v>
      </c>
      <c r="T90" s="336">
        <f>R90/Q90</f>
        <v>0</v>
      </c>
      <c r="U90" s="337">
        <f>S90/5</f>
        <v>6</v>
      </c>
      <c r="V90" s="333"/>
      <c r="W90" s="338">
        <f>IF(Q90=0,0,R90)</f>
        <v>0</v>
      </c>
      <c r="X90" s="339">
        <f>IF(Q90=0,0,S90/1.5)</f>
        <v>20</v>
      </c>
      <c r="Y90" s="338">
        <f>V90+W90+X90</f>
        <v>20</v>
      </c>
      <c r="Z90" s="340">
        <v>28</v>
      </c>
      <c r="AA90" s="340">
        <v>1</v>
      </c>
      <c r="AB90" s="340">
        <f>AA90*Y90</f>
        <v>20</v>
      </c>
      <c r="AC90" s="104"/>
      <c r="AD90" s="119"/>
    </row>
    <row r="91" spans="1:30" s="98" customFormat="1" ht="15">
      <c r="A91" s="341" t="s">
        <v>135</v>
      </c>
      <c r="B91" s="331" t="s">
        <v>358</v>
      </c>
      <c r="C91" s="332">
        <v>2</v>
      </c>
      <c r="D91" s="331" t="s">
        <v>30</v>
      </c>
      <c r="E91" s="333" t="s">
        <v>328</v>
      </c>
      <c r="F91" s="342"/>
      <c r="G91" s="334"/>
      <c r="H91" s="334"/>
      <c r="I91" s="334"/>
      <c r="J91" s="334"/>
      <c r="K91" s="334"/>
      <c r="L91" s="332">
        <v>2</v>
      </c>
      <c r="M91" s="335" t="s">
        <v>37</v>
      </c>
      <c r="N91" s="332"/>
      <c r="O91" s="332">
        <v>37</v>
      </c>
      <c r="P91" s="332">
        <v>41</v>
      </c>
      <c r="Q91" s="332">
        <f>P91-O91+1</f>
        <v>5</v>
      </c>
      <c r="R91" s="332"/>
      <c r="S91" s="332">
        <v>30</v>
      </c>
      <c r="T91" s="336">
        <f>R91/Q91</f>
        <v>0</v>
      </c>
      <c r="U91" s="337">
        <f>S91/5</f>
        <v>6</v>
      </c>
      <c r="V91" s="333"/>
      <c r="W91" s="338">
        <f>IF(Q91=0,0,R91)</f>
        <v>0</v>
      </c>
      <c r="X91" s="339">
        <f>IF(Q91=0,0,S91/1.5)</f>
        <v>20</v>
      </c>
      <c r="Y91" s="338">
        <f>V91+W91+X91</f>
        <v>20</v>
      </c>
      <c r="Z91" s="340">
        <v>28</v>
      </c>
      <c r="AA91" s="340">
        <v>1</v>
      </c>
      <c r="AB91" s="340">
        <f>AA91*Y91</f>
        <v>20</v>
      </c>
      <c r="AC91" s="104"/>
      <c r="AD91" s="119"/>
    </row>
    <row r="92" spans="1:30" s="98" customFormat="1" ht="15">
      <c r="A92" s="341" t="s">
        <v>135</v>
      </c>
      <c r="B92" s="331" t="s">
        <v>375</v>
      </c>
      <c r="C92" s="332">
        <v>2</v>
      </c>
      <c r="D92" s="331" t="s">
        <v>30</v>
      </c>
      <c r="E92" s="333" t="s">
        <v>328</v>
      </c>
      <c r="F92" s="333"/>
      <c r="G92" s="334"/>
      <c r="H92" s="334"/>
      <c r="I92" s="334"/>
      <c r="J92" s="334"/>
      <c r="K92" s="334"/>
      <c r="L92" s="335" t="s">
        <v>442</v>
      </c>
      <c r="M92" s="335" t="s">
        <v>36</v>
      </c>
      <c r="N92" s="332"/>
      <c r="O92" s="332">
        <v>24</v>
      </c>
      <c r="P92" s="332">
        <v>26</v>
      </c>
      <c r="Q92" s="332">
        <f t="shared" si="70"/>
        <v>3</v>
      </c>
      <c r="R92" s="332"/>
      <c r="S92" s="332">
        <v>60</v>
      </c>
      <c r="T92" s="336">
        <f t="shared" si="75"/>
        <v>0</v>
      </c>
      <c r="U92" s="337">
        <f t="shared" si="76"/>
        <v>12</v>
      </c>
      <c r="V92" s="333"/>
      <c r="W92" s="338">
        <f t="shared" si="71"/>
        <v>0</v>
      </c>
      <c r="X92" s="339">
        <f t="shared" si="72"/>
        <v>40</v>
      </c>
      <c r="Y92" s="338">
        <f t="shared" si="73"/>
        <v>40</v>
      </c>
      <c r="Z92" s="340">
        <v>22</v>
      </c>
      <c r="AA92" s="340">
        <v>1</v>
      </c>
      <c r="AB92" s="340">
        <f t="shared" si="74"/>
        <v>40</v>
      </c>
      <c r="AC92" s="104"/>
      <c r="AD92" s="119"/>
    </row>
    <row r="93" spans="1:30" s="98" customFormat="1" ht="15">
      <c r="A93" s="341" t="s">
        <v>135</v>
      </c>
      <c r="B93" s="331" t="s">
        <v>376</v>
      </c>
      <c r="C93" s="332">
        <v>2</v>
      </c>
      <c r="D93" s="331" t="s">
        <v>30</v>
      </c>
      <c r="E93" s="333" t="s">
        <v>328</v>
      </c>
      <c r="F93" s="333"/>
      <c r="G93" s="334"/>
      <c r="H93" s="334"/>
      <c r="I93" s="334"/>
      <c r="J93" s="334"/>
      <c r="K93" s="334"/>
      <c r="L93" s="335" t="s">
        <v>442</v>
      </c>
      <c r="M93" s="335" t="s">
        <v>37</v>
      </c>
      <c r="N93" s="332"/>
      <c r="O93" s="332">
        <v>24</v>
      </c>
      <c r="P93" s="332">
        <v>26</v>
      </c>
      <c r="Q93" s="332">
        <f t="shared" si="70"/>
        <v>3</v>
      </c>
      <c r="R93" s="332"/>
      <c r="S93" s="332">
        <v>60</v>
      </c>
      <c r="T93" s="336">
        <f t="shared" si="75"/>
        <v>0</v>
      </c>
      <c r="U93" s="337">
        <f t="shared" si="76"/>
        <v>12</v>
      </c>
      <c r="V93" s="333"/>
      <c r="W93" s="338">
        <f t="shared" si="71"/>
        <v>0</v>
      </c>
      <c r="X93" s="339">
        <f t="shared" si="72"/>
        <v>40</v>
      </c>
      <c r="Y93" s="338">
        <f t="shared" si="73"/>
        <v>40</v>
      </c>
      <c r="Z93" s="340">
        <v>22</v>
      </c>
      <c r="AA93" s="340">
        <v>1</v>
      </c>
      <c r="AB93" s="340">
        <f t="shared" si="74"/>
        <v>40</v>
      </c>
      <c r="AC93" s="104"/>
      <c r="AD93" s="119"/>
    </row>
    <row r="94" spans="1:30" s="101" customFormat="1" ht="15">
      <c r="A94" s="341" t="s">
        <v>135</v>
      </c>
      <c r="B94" s="331" t="s">
        <v>381</v>
      </c>
      <c r="C94" s="332">
        <v>2</v>
      </c>
      <c r="D94" s="331" t="s">
        <v>40</v>
      </c>
      <c r="E94" s="333" t="s">
        <v>328</v>
      </c>
      <c r="F94" s="342"/>
      <c r="G94" s="334"/>
      <c r="H94" s="334"/>
      <c r="I94" s="334"/>
      <c r="J94" s="334"/>
      <c r="K94" s="334"/>
      <c r="L94" s="332">
        <v>3</v>
      </c>
      <c r="M94" s="335" t="s">
        <v>36</v>
      </c>
      <c r="N94" s="332"/>
      <c r="O94" s="332">
        <v>27</v>
      </c>
      <c r="P94" s="332">
        <v>31</v>
      </c>
      <c r="Q94" s="332">
        <f t="shared" ref="Q94:Q99" si="77">P94-O94+1</f>
        <v>5</v>
      </c>
      <c r="R94" s="332"/>
      <c r="S94" s="332">
        <v>30</v>
      </c>
      <c r="T94" s="336">
        <f t="shared" ref="T94:T99" si="78">R94/Q94</f>
        <v>0</v>
      </c>
      <c r="U94" s="337">
        <f t="shared" ref="U94:U99" si="79">S94/5</f>
        <v>6</v>
      </c>
      <c r="V94" s="333"/>
      <c r="W94" s="338">
        <f t="shared" ref="W94:W99" si="80">IF(Q94=0,0,R94)</f>
        <v>0</v>
      </c>
      <c r="X94" s="339">
        <f t="shared" ref="X94:X99" si="81">IF(Q94=0,0,S94/1.5)</f>
        <v>20</v>
      </c>
      <c r="Y94" s="338">
        <f t="shared" ref="Y94:Y99" si="82">V94+W94+X94</f>
        <v>20</v>
      </c>
      <c r="Z94" s="340">
        <v>58</v>
      </c>
      <c r="AA94" s="340">
        <v>1.1000000000000001</v>
      </c>
      <c r="AB94" s="340">
        <f t="shared" ref="AB94:AB99" si="83">AA94*Y94</f>
        <v>22</v>
      </c>
      <c r="AC94" s="105"/>
      <c r="AD94" s="120"/>
    </row>
    <row r="95" spans="1:30" s="101" customFormat="1" ht="15">
      <c r="A95" s="341" t="s">
        <v>135</v>
      </c>
      <c r="B95" s="331" t="s">
        <v>382</v>
      </c>
      <c r="C95" s="332">
        <v>2</v>
      </c>
      <c r="D95" s="331" t="s">
        <v>40</v>
      </c>
      <c r="E95" s="333" t="s">
        <v>328</v>
      </c>
      <c r="F95" s="342"/>
      <c r="G95" s="334"/>
      <c r="H95" s="334"/>
      <c r="I95" s="334"/>
      <c r="J95" s="334"/>
      <c r="K95" s="334"/>
      <c r="L95" s="332">
        <v>3</v>
      </c>
      <c r="M95" s="335" t="s">
        <v>37</v>
      </c>
      <c r="N95" s="332"/>
      <c r="O95" s="332">
        <v>27</v>
      </c>
      <c r="P95" s="332">
        <v>31</v>
      </c>
      <c r="Q95" s="332">
        <f t="shared" si="77"/>
        <v>5</v>
      </c>
      <c r="R95" s="332"/>
      <c r="S95" s="332">
        <v>30</v>
      </c>
      <c r="T95" s="336">
        <f t="shared" si="78"/>
        <v>0</v>
      </c>
      <c r="U95" s="337">
        <f t="shared" si="79"/>
        <v>6</v>
      </c>
      <c r="V95" s="333"/>
      <c r="W95" s="338">
        <f t="shared" si="80"/>
        <v>0</v>
      </c>
      <c r="X95" s="339">
        <f t="shared" si="81"/>
        <v>20</v>
      </c>
      <c r="Y95" s="338">
        <f t="shared" si="82"/>
        <v>20</v>
      </c>
      <c r="Z95" s="340">
        <v>58</v>
      </c>
      <c r="AA95" s="340">
        <v>1.1000000000000001</v>
      </c>
      <c r="AB95" s="340">
        <f t="shared" si="83"/>
        <v>22</v>
      </c>
      <c r="AC95" s="105"/>
      <c r="AD95" s="120"/>
    </row>
    <row r="96" spans="1:30" s="329" customFormat="1" ht="15">
      <c r="A96" s="330" t="s">
        <v>135</v>
      </c>
      <c r="B96" s="331" t="s">
        <v>438</v>
      </c>
      <c r="C96" s="332">
        <v>2</v>
      </c>
      <c r="D96" s="331" t="s">
        <v>104</v>
      </c>
      <c r="E96" s="333" t="s">
        <v>440</v>
      </c>
      <c r="F96" s="333"/>
      <c r="G96" s="333"/>
      <c r="H96" s="333"/>
      <c r="I96" s="333"/>
      <c r="J96" s="333"/>
      <c r="K96" s="333"/>
      <c r="L96" s="332">
        <v>4</v>
      </c>
      <c r="M96" s="335" t="s">
        <v>36</v>
      </c>
      <c r="N96" s="332"/>
      <c r="O96" s="332">
        <v>27</v>
      </c>
      <c r="P96" s="332">
        <v>36</v>
      </c>
      <c r="Q96" s="332">
        <f t="shared" si="77"/>
        <v>10</v>
      </c>
      <c r="R96" s="332"/>
      <c r="S96" s="332">
        <v>60</v>
      </c>
      <c r="T96" s="336">
        <f t="shared" si="78"/>
        <v>0</v>
      </c>
      <c r="U96" s="337">
        <f t="shared" si="79"/>
        <v>12</v>
      </c>
      <c r="V96" s="333"/>
      <c r="W96" s="338">
        <f t="shared" si="80"/>
        <v>0</v>
      </c>
      <c r="X96" s="339">
        <f t="shared" si="81"/>
        <v>40</v>
      </c>
      <c r="Y96" s="338">
        <f t="shared" si="82"/>
        <v>40</v>
      </c>
      <c r="Z96" s="340">
        <v>58</v>
      </c>
      <c r="AA96" s="340">
        <v>1.2</v>
      </c>
      <c r="AB96" s="340">
        <f t="shared" si="83"/>
        <v>48</v>
      </c>
      <c r="AC96" s="344"/>
      <c r="AD96" s="345"/>
    </row>
    <row r="97" spans="1:30" s="98" customFormat="1" ht="15">
      <c r="A97" s="330" t="s">
        <v>135</v>
      </c>
      <c r="B97" s="331" t="s">
        <v>439</v>
      </c>
      <c r="C97" s="332">
        <v>2</v>
      </c>
      <c r="D97" s="331" t="s">
        <v>104</v>
      </c>
      <c r="E97" s="333" t="s">
        <v>440</v>
      </c>
      <c r="F97" s="333"/>
      <c r="G97" s="333"/>
      <c r="H97" s="333"/>
      <c r="I97" s="333"/>
      <c r="J97" s="333"/>
      <c r="K97" s="333"/>
      <c r="L97" s="332">
        <v>4</v>
      </c>
      <c r="M97" s="335" t="s">
        <v>37</v>
      </c>
      <c r="N97" s="332"/>
      <c r="O97" s="332">
        <v>27</v>
      </c>
      <c r="P97" s="332">
        <v>36</v>
      </c>
      <c r="Q97" s="332">
        <f t="shared" si="77"/>
        <v>10</v>
      </c>
      <c r="R97" s="332"/>
      <c r="S97" s="332">
        <v>60</v>
      </c>
      <c r="T97" s="336">
        <f t="shared" si="78"/>
        <v>0</v>
      </c>
      <c r="U97" s="337">
        <f t="shared" si="79"/>
        <v>12</v>
      </c>
      <c r="V97" s="333"/>
      <c r="W97" s="338">
        <f t="shared" si="80"/>
        <v>0</v>
      </c>
      <c r="X97" s="339">
        <f t="shared" si="81"/>
        <v>40</v>
      </c>
      <c r="Y97" s="338">
        <f t="shared" si="82"/>
        <v>40</v>
      </c>
      <c r="Z97" s="340">
        <v>58</v>
      </c>
      <c r="AA97" s="340">
        <v>1.2</v>
      </c>
      <c r="AB97" s="340">
        <f t="shared" si="83"/>
        <v>48</v>
      </c>
      <c r="AC97" s="104"/>
      <c r="AD97" s="119"/>
    </row>
    <row r="98" spans="1:30" s="98" customFormat="1" ht="15">
      <c r="A98" s="341" t="s">
        <v>135</v>
      </c>
      <c r="B98" s="331" t="s">
        <v>438</v>
      </c>
      <c r="C98" s="332">
        <v>2</v>
      </c>
      <c r="D98" s="331" t="s">
        <v>31</v>
      </c>
      <c r="E98" s="333" t="s">
        <v>441</v>
      </c>
      <c r="F98" s="333"/>
      <c r="G98" s="333"/>
      <c r="H98" s="333"/>
      <c r="I98" s="333"/>
      <c r="J98" s="333"/>
      <c r="K98" s="333"/>
      <c r="L98" s="332">
        <v>4</v>
      </c>
      <c r="M98" s="335" t="s">
        <v>36</v>
      </c>
      <c r="N98" s="332"/>
      <c r="O98" s="332">
        <v>37</v>
      </c>
      <c r="P98" s="332">
        <v>41</v>
      </c>
      <c r="Q98" s="332">
        <f t="shared" si="77"/>
        <v>5</v>
      </c>
      <c r="R98" s="332"/>
      <c r="S98" s="332">
        <v>30</v>
      </c>
      <c r="T98" s="336">
        <f t="shared" si="78"/>
        <v>0</v>
      </c>
      <c r="U98" s="337">
        <f t="shared" si="79"/>
        <v>6</v>
      </c>
      <c r="V98" s="333"/>
      <c r="W98" s="338">
        <f t="shared" si="80"/>
        <v>0</v>
      </c>
      <c r="X98" s="339">
        <f t="shared" si="81"/>
        <v>20</v>
      </c>
      <c r="Y98" s="338">
        <f t="shared" si="82"/>
        <v>20</v>
      </c>
      <c r="Z98" s="340">
        <v>58</v>
      </c>
      <c r="AA98" s="340">
        <v>1.2</v>
      </c>
      <c r="AB98" s="340">
        <f t="shared" si="83"/>
        <v>24</v>
      </c>
      <c r="AC98" s="104"/>
      <c r="AD98" s="119"/>
    </row>
    <row r="99" spans="1:30" s="98" customFormat="1" ht="15">
      <c r="A99" s="341" t="s">
        <v>135</v>
      </c>
      <c r="B99" s="331" t="s">
        <v>439</v>
      </c>
      <c r="C99" s="332">
        <v>2</v>
      </c>
      <c r="D99" s="331" t="s">
        <v>31</v>
      </c>
      <c r="E99" s="333" t="s">
        <v>441</v>
      </c>
      <c r="F99" s="333"/>
      <c r="G99" s="333"/>
      <c r="H99" s="333"/>
      <c r="I99" s="333"/>
      <c r="J99" s="333"/>
      <c r="K99" s="333"/>
      <c r="L99" s="332">
        <v>4</v>
      </c>
      <c r="M99" s="335" t="s">
        <v>37</v>
      </c>
      <c r="N99" s="332"/>
      <c r="O99" s="332">
        <v>37</v>
      </c>
      <c r="P99" s="332">
        <v>41</v>
      </c>
      <c r="Q99" s="332">
        <f t="shared" si="77"/>
        <v>5</v>
      </c>
      <c r="R99" s="332"/>
      <c r="S99" s="332">
        <v>30</v>
      </c>
      <c r="T99" s="336">
        <f t="shared" si="78"/>
        <v>0</v>
      </c>
      <c r="U99" s="337">
        <f t="shared" si="79"/>
        <v>6</v>
      </c>
      <c r="V99" s="333"/>
      <c r="W99" s="338">
        <f t="shared" si="80"/>
        <v>0</v>
      </c>
      <c r="X99" s="339">
        <f t="shared" si="81"/>
        <v>20</v>
      </c>
      <c r="Y99" s="338">
        <f t="shared" si="82"/>
        <v>20</v>
      </c>
      <c r="Z99" s="340">
        <v>58</v>
      </c>
      <c r="AA99" s="340">
        <v>1.2</v>
      </c>
      <c r="AB99" s="340">
        <f t="shared" si="83"/>
        <v>24</v>
      </c>
      <c r="AC99" s="104"/>
      <c r="AD99" s="119"/>
    </row>
    <row r="100" spans="1:30" s="98" customFormat="1" ht="15">
      <c r="A100" s="341" t="s">
        <v>135</v>
      </c>
      <c r="B100" s="331" t="s">
        <v>359</v>
      </c>
      <c r="C100" s="332">
        <v>2</v>
      </c>
      <c r="D100" s="331" t="s">
        <v>31</v>
      </c>
      <c r="E100" s="333" t="s">
        <v>328</v>
      </c>
      <c r="F100" s="342"/>
      <c r="G100" s="334"/>
      <c r="H100" s="334"/>
      <c r="I100" s="334"/>
      <c r="J100" s="334"/>
      <c r="K100" s="334"/>
      <c r="L100" s="332">
        <v>5</v>
      </c>
      <c r="M100" s="335" t="s">
        <v>36</v>
      </c>
      <c r="N100" s="332"/>
      <c r="O100" s="332">
        <v>27</v>
      </c>
      <c r="P100" s="332">
        <v>31</v>
      </c>
      <c r="Q100" s="332">
        <f t="shared" si="56"/>
        <v>5</v>
      </c>
      <c r="R100" s="332"/>
      <c r="S100" s="332">
        <v>30</v>
      </c>
      <c r="T100" s="336">
        <f t="shared" ref="T100:T103" si="84">R100/Q100</f>
        <v>0</v>
      </c>
      <c r="U100" s="337">
        <f t="shared" ref="U100:U103" si="85">S100/5</f>
        <v>6</v>
      </c>
      <c r="V100" s="333"/>
      <c r="W100" s="338">
        <f t="shared" si="57"/>
        <v>0</v>
      </c>
      <c r="X100" s="339">
        <f t="shared" si="58"/>
        <v>20</v>
      </c>
      <c r="Y100" s="338">
        <f t="shared" si="59"/>
        <v>20</v>
      </c>
      <c r="Z100" s="340">
        <v>28</v>
      </c>
      <c r="AA100" s="340">
        <v>1</v>
      </c>
      <c r="AB100" s="340">
        <f t="shared" si="60"/>
        <v>20</v>
      </c>
      <c r="AC100" s="104"/>
      <c r="AD100" s="119"/>
    </row>
    <row r="101" spans="1:30" s="98" customFormat="1" ht="15">
      <c r="A101" s="341" t="s">
        <v>135</v>
      </c>
      <c r="B101" s="331" t="s">
        <v>360</v>
      </c>
      <c r="C101" s="332">
        <v>2</v>
      </c>
      <c r="D101" s="331" t="s">
        <v>31</v>
      </c>
      <c r="E101" s="333" t="s">
        <v>328</v>
      </c>
      <c r="F101" s="342"/>
      <c r="G101" s="334"/>
      <c r="H101" s="334"/>
      <c r="I101" s="334"/>
      <c r="J101" s="334"/>
      <c r="K101" s="334"/>
      <c r="L101" s="332">
        <v>5</v>
      </c>
      <c r="M101" s="335" t="s">
        <v>37</v>
      </c>
      <c r="N101" s="332"/>
      <c r="O101" s="332">
        <v>27</v>
      </c>
      <c r="P101" s="332">
        <v>31</v>
      </c>
      <c r="Q101" s="332">
        <f t="shared" si="56"/>
        <v>5</v>
      </c>
      <c r="R101" s="332"/>
      <c r="S101" s="332">
        <v>30</v>
      </c>
      <c r="T101" s="336">
        <f t="shared" si="84"/>
        <v>0</v>
      </c>
      <c r="U101" s="337">
        <f t="shared" si="85"/>
        <v>6</v>
      </c>
      <c r="V101" s="333"/>
      <c r="W101" s="338">
        <f t="shared" si="57"/>
        <v>0</v>
      </c>
      <c r="X101" s="339">
        <f t="shared" si="58"/>
        <v>20</v>
      </c>
      <c r="Y101" s="338">
        <f t="shared" si="59"/>
        <v>20</v>
      </c>
      <c r="Z101" s="340">
        <v>28</v>
      </c>
      <c r="AA101" s="340">
        <v>1</v>
      </c>
      <c r="AB101" s="340">
        <f t="shared" si="60"/>
        <v>20</v>
      </c>
      <c r="AC101" s="104"/>
      <c r="AD101" s="119"/>
    </row>
    <row r="102" spans="1:30" s="98" customFormat="1" ht="15">
      <c r="A102" s="341" t="s">
        <v>135</v>
      </c>
      <c r="B102" s="331" t="s">
        <v>361</v>
      </c>
      <c r="C102" s="332">
        <v>2</v>
      </c>
      <c r="D102" s="331" t="s">
        <v>31</v>
      </c>
      <c r="E102" s="333" t="s">
        <v>328</v>
      </c>
      <c r="F102" s="342"/>
      <c r="G102" s="334"/>
      <c r="H102" s="334"/>
      <c r="I102" s="334"/>
      <c r="J102" s="334"/>
      <c r="K102" s="334"/>
      <c r="L102" s="332">
        <v>5</v>
      </c>
      <c r="M102" s="335" t="s">
        <v>36</v>
      </c>
      <c r="N102" s="332"/>
      <c r="O102" s="332">
        <v>32</v>
      </c>
      <c r="P102" s="332">
        <v>36</v>
      </c>
      <c r="Q102" s="332">
        <f t="shared" si="56"/>
        <v>5</v>
      </c>
      <c r="R102" s="332"/>
      <c r="S102" s="332">
        <v>30</v>
      </c>
      <c r="T102" s="336">
        <f t="shared" si="84"/>
        <v>0</v>
      </c>
      <c r="U102" s="337">
        <f t="shared" si="85"/>
        <v>6</v>
      </c>
      <c r="V102" s="333"/>
      <c r="W102" s="338">
        <f t="shared" si="57"/>
        <v>0</v>
      </c>
      <c r="X102" s="339">
        <f t="shared" si="58"/>
        <v>20</v>
      </c>
      <c r="Y102" s="338">
        <f t="shared" si="59"/>
        <v>20</v>
      </c>
      <c r="Z102" s="340">
        <v>29</v>
      </c>
      <c r="AA102" s="340">
        <v>1</v>
      </c>
      <c r="AB102" s="340">
        <f t="shared" si="60"/>
        <v>20</v>
      </c>
      <c r="AC102" s="104"/>
      <c r="AD102" s="119"/>
    </row>
    <row r="103" spans="1:30" s="98" customFormat="1" ht="15">
      <c r="A103" s="341" t="s">
        <v>135</v>
      </c>
      <c r="B103" s="331" t="s">
        <v>362</v>
      </c>
      <c r="C103" s="332">
        <v>2</v>
      </c>
      <c r="D103" s="331" t="s">
        <v>31</v>
      </c>
      <c r="E103" s="333" t="s">
        <v>328</v>
      </c>
      <c r="F103" s="342"/>
      <c r="G103" s="334"/>
      <c r="H103" s="334"/>
      <c r="I103" s="334"/>
      <c r="J103" s="334"/>
      <c r="K103" s="334"/>
      <c r="L103" s="332">
        <v>5</v>
      </c>
      <c r="M103" s="335" t="s">
        <v>37</v>
      </c>
      <c r="N103" s="332"/>
      <c r="O103" s="332">
        <v>32</v>
      </c>
      <c r="P103" s="332">
        <v>36</v>
      </c>
      <c r="Q103" s="332">
        <f t="shared" si="56"/>
        <v>5</v>
      </c>
      <c r="R103" s="332"/>
      <c r="S103" s="332">
        <v>30</v>
      </c>
      <c r="T103" s="336">
        <f t="shared" si="84"/>
        <v>0</v>
      </c>
      <c r="U103" s="337">
        <f t="shared" si="85"/>
        <v>6</v>
      </c>
      <c r="V103" s="333"/>
      <c r="W103" s="338">
        <f t="shared" si="57"/>
        <v>0</v>
      </c>
      <c r="X103" s="339">
        <f t="shared" si="58"/>
        <v>20</v>
      </c>
      <c r="Y103" s="338">
        <f t="shared" si="59"/>
        <v>20</v>
      </c>
      <c r="Z103" s="340">
        <v>30</v>
      </c>
      <c r="AA103" s="340">
        <v>1</v>
      </c>
      <c r="AB103" s="340">
        <f t="shared" si="60"/>
        <v>20</v>
      </c>
      <c r="AC103" s="104"/>
      <c r="AD103" s="119"/>
    </row>
    <row r="104" spans="1:30" s="98" customFormat="1" ht="15">
      <c r="A104" s="341" t="s">
        <v>135</v>
      </c>
      <c r="B104" s="331" t="s">
        <v>383</v>
      </c>
      <c r="C104" s="332">
        <v>2</v>
      </c>
      <c r="D104" s="331" t="s">
        <v>40</v>
      </c>
      <c r="E104" s="333" t="s">
        <v>328</v>
      </c>
      <c r="F104" s="342"/>
      <c r="G104" s="334"/>
      <c r="H104" s="334"/>
      <c r="I104" s="334"/>
      <c r="J104" s="334"/>
      <c r="K104" s="334"/>
      <c r="L104" s="332">
        <v>5</v>
      </c>
      <c r="M104" s="335" t="s">
        <v>36</v>
      </c>
      <c r="N104" s="332"/>
      <c r="O104" s="332">
        <v>37</v>
      </c>
      <c r="P104" s="332">
        <v>41</v>
      </c>
      <c r="Q104" s="332">
        <f>P104-O104+1</f>
        <v>5</v>
      </c>
      <c r="R104" s="332"/>
      <c r="S104" s="332">
        <v>30</v>
      </c>
      <c r="T104" s="336">
        <f>R104/Q104</f>
        <v>0</v>
      </c>
      <c r="U104" s="337">
        <f>S104/5</f>
        <v>6</v>
      </c>
      <c r="V104" s="333"/>
      <c r="W104" s="338">
        <f>IF(Q104=0,0,R104)</f>
        <v>0</v>
      </c>
      <c r="X104" s="339">
        <f>IF(Q104=0,0,S104/1.5)</f>
        <v>20</v>
      </c>
      <c r="Y104" s="338">
        <f>V104+W104+X104</f>
        <v>20</v>
      </c>
      <c r="Z104" s="340">
        <v>55</v>
      </c>
      <c r="AA104" s="340">
        <v>1.1000000000000001</v>
      </c>
      <c r="AB104" s="340">
        <f>AA104*Y104</f>
        <v>22</v>
      </c>
      <c r="AC104" s="104"/>
      <c r="AD104" s="119"/>
    </row>
    <row r="105" spans="1:30" s="98" customFormat="1" ht="15">
      <c r="A105" s="341" t="s">
        <v>135</v>
      </c>
      <c r="B105" s="331" t="s">
        <v>384</v>
      </c>
      <c r="C105" s="332">
        <v>2</v>
      </c>
      <c r="D105" s="331" t="s">
        <v>40</v>
      </c>
      <c r="E105" s="333" t="s">
        <v>328</v>
      </c>
      <c r="F105" s="342"/>
      <c r="G105" s="334"/>
      <c r="H105" s="334"/>
      <c r="I105" s="334"/>
      <c r="J105" s="334"/>
      <c r="K105" s="334"/>
      <c r="L105" s="332">
        <v>5</v>
      </c>
      <c r="M105" s="335" t="s">
        <v>37</v>
      </c>
      <c r="N105" s="332"/>
      <c r="O105" s="332">
        <v>37</v>
      </c>
      <c r="P105" s="332">
        <v>41</v>
      </c>
      <c r="Q105" s="332">
        <f>P105-O105+1</f>
        <v>5</v>
      </c>
      <c r="R105" s="332"/>
      <c r="S105" s="332">
        <v>30</v>
      </c>
      <c r="T105" s="336">
        <f>R105/Q105</f>
        <v>0</v>
      </c>
      <c r="U105" s="337">
        <f>S105/5</f>
        <v>6</v>
      </c>
      <c r="V105" s="333"/>
      <c r="W105" s="338">
        <f>IF(Q105=0,0,R105)</f>
        <v>0</v>
      </c>
      <c r="X105" s="339">
        <f>IF(Q105=0,0,S105/1.5)</f>
        <v>20</v>
      </c>
      <c r="Y105" s="338">
        <f>V105+W105+X105</f>
        <v>20</v>
      </c>
      <c r="Z105" s="340">
        <v>55</v>
      </c>
      <c r="AA105" s="340">
        <v>1.1000000000000001</v>
      </c>
      <c r="AB105" s="340">
        <f>AA105*Y105</f>
        <v>22</v>
      </c>
      <c r="AC105" s="104"/>
      <c r="AD105" s="119"/>
    </row>
    <row r="106" spans="1:30" s="98" customFormat="1" ht="15">
      <c r="A106" s="330" t="s">
        <v>135</v>
      </c>
      <c r="B106" s="331" t="s">
        <v>367</v>
      </c>
      <c r="C106" s="332">
        <v>2</v>
      </c>
      <c r="D106" s="331" t="s">
        <v>104</v>
      </c>
      <c r="E106" s="333" t="s">
        <v>368</v>
      </c>
      <c r="F106" s="333"/>
      <c r="G106" s="334"/>
      <c r="H106" s="334"/>
      <c r="I106" s="334"/>
      <c r="J106" s="334"/>
      <c r="K106" s="334"/>
      <c r="L106" s="332">
        <v>6</v>
      </c>
      <c r="M106" s="335" t="s">
        <v>36</v>
      </c>
      <c r="N106" s="332"/>
      <c r="O106" s="332">
        <v>27</v>
      </c>
      <c r="P106" s="332">
        <v>36</v>
      </c>
      <c r="Q106" s="332">
        <f>P106-O106+1</f>
        <v>10</v>
      </c>
      <c r="R106" s="332"/>
      <c r="S106" s="332">
        <v>60</v>
      </c>
      <c r="T106" s="336">
        <f>R106/Q106</f>
        <v>0</v>
      </c>
      <c r="U106" s="337">
        <f>S106/5</f>
        <v>12</v>
      </c>
      <c r="V106" s="333"/>
      <c r="W106" s="338">
        <f>IF(Q106=0,0,R106)</f>
        <v>0</v>
      </c>
      <c r="X106" s="339">
        <f>IF(Q106=0,0,S106/1.5)</f>
        <v>40</v>
      </c>
      <c r="Y106" s="338">
        <f>V106+W106+X106</f>
        <v>40</v>
      </c>
      <c r="Z106" s="340">
        <v>58</v>
      </c>
      <c r="AA106" s="340">
        <v>1.2</v>
      </c>
      <c r="AB106" s="340">
        <f>AA106*Y106</f>
        <v>48</v>
      </c>
      <c r="AC106" s="104"/>
      <c r="AD106" s="119"/>
    </row>
    <row r="107" spans="1:30" s="101" customFormat="1" ht="15">
      <c r="A107" s="330" t="s">
        <v>135</v>
      </c>
      <c r="B107" s="331" t="s">
        <v>370</v>
      </c>
      <c r="C107" s="332">
        <v>2</v>
      </c>
      <c r="D107" s="331" t="s">
        <v>104</v>
      </c>
      <c r="E107" s="333" t="s">
        <v>368</v>
      </c>
      <c r="F107" s="333"/>
      <c r="G107" s="334"/>
      <c r="H107" s="334"/>
      <c r="I107" s="334"/>
      <c r="J107" s="334"/>
      <c r="K107" s="334"/>
      <c r="L107" s="332">
        <v>6</v>
      </c>
      <c r="M107" s="335" t="s">
        <v>37</v>
      </c>
      <c r="N107" s="332"/>
      <c r="O107" s="332">
        <v>27</v>
      </c>
      <c r="P107" s="332">
        <v>36</v>
      </c>
      <c r="Q107" s="332">
        <f>P107-O107+1</f>
        <v>10</v>
      </c>
      <c r="R107" s="332"/>
      <c r="S107" s="332">
        <v>60</v>
      </c>
      <c r="T107" s="336">
        <f>R107/Q107</f>
        <v>0</v>
      </c>
      <c r="U107" s="337">
        <f>S107/5</f>
        <v>12</v>
      </c>
      <c r="V107" s="333"/>
      <c r="W107" s="338">
        <f>IF(Q107=0,0,R107)</f>
        <v>0</v>
      </c>
      <c r="X107" s="339">
        <f>IF(Q107=0,0,S107/1.5)</f>
        <v>40</v>
      </c>
      <c r="Y107" s="338">
        <f>V107+W107+X107</f>
        <v>40</v>
      </c>
      <c r="Z107" s="340">
        <v>58</v>
      </c>
      <c r="AA107" s="340">
        <v>1.2</v>
      </c>
      <c r="AB107" s="340">
        <f>AA107*Y107</f>
        <v>48</v>
      </c>
      <c r="AC107" s="105"/>
      <c r="AD107" s="120"/>
    </row>
    <row r="108" spans="1:30" s="101" customFormat="1" ht="15">
      <c r="A108" s="330" t="s">
        <v>135</v>
      </c>
      <c r="B108" s="331" t="s">
        <v>371</v>
      </c>
      <c r="C108" s="332">
        <v>2</v>
      </c>
      <c r="D108" s="331" t="s">
        <v>104</v>
      </c>
      <c r="E108" s="333" t="s">
        <v>368</v>
      </c>
      <c r="F108" s="333"/>
      <c r="G108" s="334"/>
      <c r="H108" s="334"/>
      <c r="I108" s="334"/>
      <c r="J108" s="334"/>
      <c r="K108" s="334"/>
      <c r="L108" s="332">
        <v>7</v>
      </c>
      <c r="M108" s="335" t="s">
        <v>36</v>
      </c>
      <c r="N108" s="332"/>
      <c r="O108" s="332">
        <v>27</v>
      </c>
      <c r="P108" s="332">
        <v>36</v>
      </c>
      <c r="Q108" s="332">
        <f>P108-O108+1</f>
        <v>10</v>
      </c>
      <c r="R108" s="332"/>
      <c r="S108" s="332">
        <v>60</v>
      </c>
      <c r="T108" s="336">
        <f>R108/Q108</f>
        <v>0</v>
      </c>
      <c r="U108" s="337">
        <f>S108/5</f>
        <v>12</v>
      </c>
      <c r="V108" s="333"/>
      <c r="W108" s="338">
        <f>IF(Q108=0,0,R108)</f>
        <v>0</v>
      </c>
      <c r="X108" s="339">
        <f>IF(Q108=0,0,S108/1.5)</f>
        <v>40</v>
      </c>
      <c r="Y108" s="338">
        <f>V108+W108+X108</f>
        <v>40</v>
      </c>
      <c r="Z108" s="340">
        <v>30</v>
      </c>
      <c r="AA108" s="340">
        <v>1</v>
      </c>
      <c r="AB108" s="340">
        <f>AA108*Y108</f>
        <v>40</v>
      </c>
      <c r="AC108" s="105"/>
      <c r="AD108" s="12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2"/>
  <sheetViews>
    <sheetView workbookViewId="0">
      <selection activeCell="I39" sqref="I39"/>
    </sheetView>
  </sheetViews>
  <sheetFormatPr defaultRowHeight="15"/>
  <cols>
    <col min="1" max="1" width="10.375" style="25" customWidth="1"/>
    <col min="2" max="2" width="20.75" style="34" customWidth="1"/>
    <col min="3" max="3" width="3.875" style="25" hidden="1" customWidth="1"/>
    <col min="4" max="4" width="20.75" style="25" hidden="1" customWidth="1"/>
    <col min="5" max="5" width="23" style="25" hidden="1" customWidth="1"/>
    <col min="6" max="6" width="4.75" style="35" customWidth="1"/>
    <col min="7" max="7" width="15.875" style="25" customWidth="1"/>
    <col min="8" max="8" width="3" style="25" customWidth="1"/>
    <col min="9" max="9" width="4.25" style="25" customWidth="1"/>
    <col min="10" max="10" width="3.375" style="25" customWidth="1"/>
    <col min="11" max="16384" width="9" style="25"/>
  </cols>
  <sheetData>
    <row r="1" spans="1:10" ht="25.5">
      <c r="A1" s="3" t="s">
        <v>15</v>
      </c>
      <c r="B1" s="3" t="s">
        <v>16</v>
      </c>
      <c r="C1" s="4" t="s">
        <v>148</v>
      </c>
      <c r="D1" s="3" t="s">
        <v>17</v>
      </c>
      <c r="E1" s="3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4" t="s">
        <v>2</v>
      </c>
    </row>
    <row r="2" spans="1:10" s="288" customFormat="1" ht="15.95" hidden="1" customHeight="1">
      <c r="A2" s="88" t="s">
        <v>228</v>
      </c>
      <c r="B2" s="89" t="s">
        <v>152</v>
      </c>
      <c r="C2" s="286">
        <v>1</v>
      </c>
      <c r="D2" s="89" t="s">
        <v>141</v>
      </c>
      <c r="E2" s="287" t="s">
        <v>114</v>
      </c>
      <c r="F2" s="286">
        <v>2</v>
      </c>
      <c r="G2" s="87" t="s">
        <v>75</v>
      </c>
      <c r="H2" s="286">
        <v>1</v>
      </c>
      <c r="I2" s="286">
        <v>10</v>
      </c>
      <c r="J2" s="286">
        <f t="shared" ref="J2:J72" si="0">I2-H2+1</f>
        <v>10</v>
      </c>
    </row>
    <row r="3" spans="1:10" s="287" customFormat="1" hidden="1">
      <c r="A3" s="88" t="s">
        <v>228</v>
      </c>
      <c r="B3" s="89" t="s">
        <v>152</v>
      </c>
      <c r="C3" s="286">
        <v>1</v>
      </c>
      <c r="D3" s="89" t="s">
        <v>49</v>
      </c>
      <c r="E3" s="287" t="s">
        <v>97</v>
      </c>
      <c r="F3" s="286">
        <v>2</v>
      </c>
      <c r="G3" s="87" t="s">
        <v>83</v>
      </c>
      <c r="H3" s="286">
        <v>1</v>
      </c>
      <c r="I3" s="286">
        <v>10</v>
      </c>
      <c r="J3" s="286">
        <f t="shared" si="0"/>
        <v>10</v>
      </c>
    </row>
    <row r="4" spans="1:10" s="40" customFormat="1" hidden="1">
      <c r="A4" s="95" t="s">
        <v>228</v>
      </c>
      <c r="B4" s="38" t="s">
        <v>246</v>
      </c>
      <c r="C4" s="39">
        <v>1</v>
      </c>
      <c r="D4" s="38" t="s">
        <v>391</v>
      </c>
      <c r="E4" s="40" t="s">
        <v>392</v>
      </c>
      <c r="F4" s="39">
        <v>2</v>
      </c>
      <c r="G4" s="41" t="s">
        <v>139</v>
      </c>
      <c r="H4" s="39">
        <v>6</v>
      </c>
      <c r="I4" s="39">
        <v>23</v>
      </c>
      <c r="J4" s="39">
        <f t="shared" si="0"/>
        <v>18</v>
      </c>
    </row>
    <row r="5" spans="1:10" s="40" customFormat="1" hidden="1">
      <c r="A5" s="95" t="s">
        <v>228</v>
      </c>
      <c r="B5" s="38" t="s">
        <v>246</v>
      </c>
      <c r="C5" s="39">
        <v>1</v>
      </c>
      <c r="D5" s="38" t="s">
        <v>393</v>
      </c>
      <c r="E5" s="40" t="s">
        <v>394</v>
      </c>
      <c r="F5" s="39">
        <v>2</v>
      </c>
      <c r="G5" s="41" t="s">
        <v>140</v>
      </c>
      <c r="H5" s="39">
        <v>6</v>
      </c>
      <c r="I5" s="39">
        <v>23</v>
      </c>
      <c r="J5" s="39">
        <f t="shared" si="0"/>
        <v>18</v>
      </c>
    </row>
    <row r="6" spans="1:10" s="287" customFormat="1" hidden="1">
      <c r="A6" s="88" t="s">
        <v>228</v>
      </c>
      <c r="B6" s="89" t="s">
        <v>152</v>
      </c>
      <c r="C6" s="286">
        <v>1</v>
      </c>
      <c r="D6" s="89" t="s">
        <v>395</v>
      </c>
      <c r="E6" s="287" t="s">
        <v>396</v>
      </c>
      <c r="F6" s="286">
        <v>3</v>
      </c>
      <c r="G6" s="87" t="s">
        <v>73</v>
      </c>
      <c r="H6" s="286">
        <v>1</v>
      </c>
      <c r="I6" s="286">
        <v>10</v>
      </c>
      <c r="J6" s="286">
        <f t="shared" si="0"/>
        <v>10</v>
      </c>
    </row>
    <row r="7" spans="1:10" s="287" customFormat="1" hidden="1">
      <c r="A7" s="88" t="s">
        <v>228</v>
      </c>
      <c r="B7" s="89" t="s">
        <v>152</v>
      </c>
      <c r="C7" s="286">
        <v>1</v>
      </c>
      <c r="D7" s="89" t="s">
        <v>39</v>
      </c>
      <c r="E7" s="287" t="s">
        <v>113</v>
      </c>
      <c r="F7" s="286">
        <v>3</v>
      </c>
      <c r="G7" s="87" t="s">
        <v>125</v>
      </c>
      <c r="H7" s="286">
        <v>1</v>
      </c>
      <c r="I7" s="286">
        <v>10</v>
      </c>
      <c r="J7" s="286">
        <f t="shared" si="0"/>
        <v>10</v>
      </c>
    </row>
    <row r="8" spans="1:10" s="287" customFormat="1" hidden="1">
      <c r="A8" s="88" t="s">
        <v>228</v>
      </c>
      <c r="B8" s="89" t="s">
        <v>153</v>
      </c>
      <c r="C8" s="286">
        <v>1</v>
      </c>
      <c r="D8" s="89" t="s">
        <v>39</v>
      </c>
      <c r="E8" s="287" t="s">
        <v>113</v>
      </c>
      <c r="F8" s="286">
        <v>3</v>
      </c>
      <c r="G8" s="87" t="s">
        <v>255</v>
      </c>
      <c r="H8" s="286">
        <v>1</v>
      </c>
      <c r="I8" s="286">
        <v>10</v>
      </c>
      <c r="J8" s="286">
        <f t="shared" si="0"/>
        <v>10</v>
      </c>
    </row>
    <row r="9" spans="1:10" s="288" customFormat="1" ht="15.95" hidden="1" customHeight="1">
      <c r="A9" s="88" t="s">
        <v>228</v>
      </c>
      <c r="B9" s="89" t="s">
        <v>162</v>
      </c>
      <c r="C9" s="286">
        <v>1</v>
      </c>
      <c r="D9" s="89" t="s">
        <v>13</v>
      </c>
      <c r="E9" s="289" t="s">
        <v>113</v>
      </c>
      <c r="F9" s="87">
        <v>3</v>
      </c>
      <c r="G9" s="87" t="s">
        <v>189</v>
      </c>
      <c r="H9" s="286">
        <v>1</v>
      </c>
      <c r="I9" s="286">
        <v>15</v>
      </c>
      <c r="J9" s="286">
        <f t="shared" si="0"/>
        <v>15</v>
      </c>
    </row>
    <row r="10" spans="1:10" s="287" customFormat="1" hidden="1">
      <c r="A10" s="88" t="s">
        <v>228</v>
      </c>
      <c r="B10" s="89" t="s">
        <v>153</v>
      </c>
      <c r="C10" s="286">
        <v>1</v>
      </c>
      <c r="D10" s="89" t="s">
        <v>49</v>
      </c>
      <c r="E10" s="287" t="s">
        <v>97</v>
      </c>
      <c r="F10" s="286">
        <v>4</v>
      </c>
      <c r="G10" s="87" t="s">
        <v>75</v>
      </c>
      <c r="H10" s="286">
        <v>1</v>
      </c>
      <c r="I10" s="286">
        <v>10</v>
      </c>
      <c r="J10" s="286">
        <f t="shared" si="0"/>
        <v>10</v>
      </c>
    </row>
    <row r="11" spans="1:10" s="287" customFormat="1" hidden="1">
      <c r="A11" s="88" t="s">
        <v>228</v>
      </c>
      <c r="B11" s="89" t="s">
        <v>153</v>
      </c>
      <c r="C11" s="286">
        <v>1</v>
      </c>
      <c r="D11" s="89" t="s">
        <v>141</v>
      </c>
      <c r="E11" s="287" t="s">
        <v>114</v>
      </c>
      <c r="F11" s="286">
        <v>4</v>
      </c>
      <c r="G11" s="87" t="s">
        <v>83</v>
      </c>
      <c r="H11" s="286">
        <v>1</v>
      </c>
      <c r="I11" s="286">
        <v>10</v>
      </c>
      <c r="J11" s="286">
        <f t="shared" si="0"/>
        <v>10</v>
      </c>
    </row>
    <row r="12" spans="1:10" s="287" customFormat="1" hidden="1">
      <c r="A12" s="88" t="s">
        <v>228</v>
      </c>
      <c r="B12" s="89" t="s">
        <v>155</v>
      </c>
      <c r="C12" s="286">
        <v>1</v>
      </c>
      <c r="D12" s="89" t="s">
        <v>49</v>
      </c>
      <c r="E12" s="287" t="s">
        <v>97</v>
      </c>
      <c r="F12" s="286">
        <v>4</v>
      </c>
      <c r="G12" s="87" t="s">
        <v>139</v>
      </c>
      <c r="H12" s="286">
        <v>1</v>
      </c>
      <c r="I12" s="286">
        <v>10</v>
      </c>
      <c r="J12" s="286">
        <f t="shared" si="0"/>
        <v>10</v>
      </c>
    </row>
    <row r="13" spans="1:10" s="287" customFormat="1" hidden="1">
      <c r="A13" s="88" t="s">
        <v>228</v>
      </c>
      <c r="B13" s="89" t="s">
        <v>155</v>
      </c>
      <c r="C13" s="286">
        <v>1</v>
      </c>
      <c r="D13" s="89" t="s">
        <v>46</v>
      </c>
      <c r="E13" s="287" t="s">
        <v>136</v>
      </c>
      <c r="F13" s="87">
        <v>4</v>
      </c>
      <c r="G13" s="87" t="s">
        <v>140</v>
      </c>
      <c r="H13" s="286">
        <v>1</v>
      </c>
      <c r="I13" s="286">
        <v>10</v>
      </c>
      <c r="J13" s="286">
        <f t="shared" si="0"/>
        <v>10</v>
      </c>
    </row>
    <row r="14" spans="1:10" s="288" customFormat="1" ht="15.95" hidden="1" customHeight="1">
      <c r="A14" s="88" t="s">
        <v>228</v>
      </c>
      <c r="B14" s="89" t="s">
        <v>153</v>
      </c>
      <c r="C14" s="286">
        <v>1</v>
      </c>
      <c r="D14" s="89" t="s">
        <v>11</v>
      </c>
      <c r="E14" s="289" t="s">
        <v>118</v>
      </c>
      <c r="F14" s="87">
        <v>5</v>
      </c>
      <c r="G14" s="87" t="s">
        <v>77</v>
      </c>
      <c r="H14" s="286">
        <v>1</v>
      </c>
      <c r="I14" s="286">
        <v>15</v>
      </c>
      <c r="J14" s="286">
        <f t="shared" si="0"/>
        <v>15</v>
      </c>
    </row>
    <row r="15" spans="1:10" s="288" customFormat="1" ht="15.95" hidden="1" customHeight="1">
      <c r="A15" s="88" t="s">
        <v>228</v>
      </c>
      <c r="B15" s="89" t="s">
        <v>153</v>
      </c>
      <c r="C15" s="286">
        <v>1</v>
      </c>
      <c r="D15" s="89" t="s">
        <v>60</v>
      </c>
      <c r="E15" s="290" t="s">
        <v>23</v>
      </c>
      <c r="F15" s="87">
        <v>5</v>
      </c>
      <c r="G15" s="87" t="s">
        <v>83</v>
      </c>
      <c r="H15" s="286">
        <v>1</v>
      </c>
      <c r="I15" s="286">
        <v>10</v>
      </c>
      <c r="J15" s="286">
        <f>I15-H15+1</f>
        <v>10</v>
      </c>
    </row>
    <row r="16" spans="1:10" s="287" customFormat="1" hidden="1">
      <c r="A16" s="88" t="s">
        <v>228</v>
      </c>
      <c r="B16" s="89" t="s">
        <v>147</v>
      </c>
      <c r="C16" s="286">
        <v>1</v>
      </c>
      <c r="D16" s="89" t="s">
        <v>29</v>
      </c>
      <c r="E16" s="88" t="s">
        <v>120</v>
      </c>
      <c r="F16" s="87">
        <v>5</v>
      </c>
      <c r="G16" s="291" t="s">
        <v>139</v>
      </c>
      <c r="H16" s="286">
        <v>1</v>
      </c>
      <c r="I16" s="286">
        <v>15</v>
      </c>
      <c r="J16" s="286">
        <f>I16-H16+1</f>
        <v>15</v>
      </c>
    </row>
    <row r="17" spans="1:12" s="293" customFormat="1" ht="15.95" hidden="1" customHeight="1">
      <c r="A17" s="292" t="s">
        <v>143</v>
      </c>
      <c r="B17" s="38" t="s">
        <v>249</v>
      </c>
      <c r="C17" s="39"/>
      <c r="D17" s="38" t="s">
        <v>397</v>
      </c>
      <c r="E17" s="40" t="s">
        <v>398</v>
      </c>
      <c r="F17" s="39">
        <v>5</v>
      </c>
      <c r="G17" s="41">
        <v>10</v>
      </c>
      <c r="H17" s="39"/>
      <c r="I17" s="39"/>
      <c r="J17" s="39"/>
    </row>
    <row r="18" spans="1:12" s="288" customFormat="1" ht="15.95" hidden="1" customHeight="1">
      <c r="A18" s="88" t="s">
        <v>228</v>
      </c>
      <c r="B18" s="89" t="s">
        <v>156</v>
      </c>
      <c r="C18" s="286">
        <v>1</v>
      </c>
      <c r="D18" s="89" t="s">
        <v>11</v>
      </c>
      <c r="E18" s="289" t="s">
        <v>118</v>
      </c>
      <c r="F18" s="87">
        <v>6</v>
      </c>
      <c r="G18" s="87" t="s">
        <v>73</v>
      </c>
      <c r="H18" s="286">
        <v>1</v>
      </c>
      <c r="I18" s="286">
        <v>15</v>
      </c>
      <c r="J18" s="286">
        <f t="shared" si="0"/>
        <v>15</v>
      </c>
    </row>
    <row r="19" spans="1:12" s="288" customFormat="1" ht="15.95" hidden="1" customHeight="1">
      <c r="A19" s="88" t="s">
        <v>228</v>
      </c>
      <c r="B19" s="89" t="s">
        <v>156</v>
      </c>
      <c r="C19" s="286">
        <v>1</v>
      </c>
      <c r="D19" s="89" t="s">
        <v>399</v>
      </c>
      <c r="E19" s="289" t="s">
        <v>396</v>
      </c>
      <c r="F19" s="87">
        <v>6</v>
      </c>
      <c r="G19" s="87" t="s">
        <v>72</v>
      </c>
      <c r="H19" s="286">
        <v>1</v>
      </c>
      <c r="I19" s="286">
        <v>15</v>
      </c>
      <c r="J19" s="286">
        <f t="shared" si="0"/>
        <v>15</v>
      </c>
    </row>
    <row r="20" spans="1:12" s="48" customFormat="1">
      <c r="A20" s="45" t="s">
        <v>228</v>
      </c>
      <c r="B20" s="46" t="s">
        <v>172</v>
      </c>
      <c r="C20" s="47">
        <v>1</v>
      </c>
      <c r="D20" s="46" t="s">
        <v>137</v>
      </c>
      <c r="E20" s="45" t="s">
        <v>138</v>
      </c>
      <c r="F20" s="49">
        <v>2</v>
      </c>
      <c r="G20" s="49" t="s">
        <v>83</v>
      </c>
      <c r="H20" s="47">
        <v>23</v>
      </c>
      <c r="I20" s="47">
        <v>37</v>
      </c>
      <c r="J20" s="47">
        <f t="shared" ref="J20" si="1">I20-H20+1</f>
        <v>15</v>
      </c>
    </row>
    <row r="21" spans="1:12" s="48" customFormat="1">
      <c r="A21" s="45" t="s">
        <v>228</v>
      </c>
      <c r="B21" s="46" t="s">
        <v>173</v>
      </c>
      <c r="C21" s="47">
        <v>1</v>
      </c>
      <c r="D21" s="46" t="s">
        <v>137</v>
      </c>
      <c r="E21" s="45" t="s">
        <v>138</v>
      </c>
      <c r="F21" s="49">
        <v>2</v>
      </c>
      <c r="G21" s="49" t="s">
        <v>255</v>
      </c>
      <c r="H21" s="47">
        <v>23</v>
      </c>
      <c r="I21" s="47">
        <v>37</v>
      </c>
      <c r="J21" s="47">
        <f t="shared" ref="J21" si="2">I21-H21+1</f>
        <v>15</v>
      </c>
    </row>
    <row r="22" spans="1:12" s="48" customFormat="1">
      <c r="A22" s="45" t="s">
        <v>228</v>
      </c>
      <c r="B22" s="46" t="s">
        <v>157</v>
      </c>
      <c r="C22" s="47">
        <v>1</v>
      </c>
      <c r="D22" s="46" t="s">
        <v>137</v>
      </c>
      <c r="E22" s="45" t="s">
        <v>138</v>
      </c>
      <c r="F22" s="49">
        <v>3</v>
      </c>
      <c r="G22" s="49" t="s">
        <v>82</v>
      </c>
      <c r="H22" s="47">
        <v>23</v>
      </c>
      <c r="I22" s="47">
        <v>37</v>
      </c>
      <c r="J22" s="47">
        <f t="shared" si="0"/>
        <v>15</v>
      </c>
    </row>
    <row r="23" spans="1:12" s="48" customFormat="1">
      <c r="A23" s="45" t="s">
        <v>228</v>
      </c>
      <c r="B23" s="46" t="s">
        <v>172</v>
      </c>
      <c r="C23" s="47">
        <v>1</v>
      </c>
      <c r="D23" s="46" t="s">
        <v>137</v>
      </c>
      <c r="E23" s="45" t="s">
        <v>138</v>
      </c>
      <c r="F23" s="49">
        <v>3</v>
      </c>
      <c r="G23" s="49" t="s">
        <v>255</v>
      </c>
      <c r="H23" s="47">
        <v>23</v>
      </c>
      <c r="I23" s="47">
        <v>37</v>
      </c>
      <c r="J23" s="47">
        <f t="shared" si="0"/>
        <v>15</v>
      </c>
    </row>
    <row r="24" spans="1:12" s="48" customFormat="1">
      <c r="A24" s="45" t="s">
        <v>228</v>
      </c>
      <c r="B24" s="46" t="s">
        <v>146</v>
      </c>
      <c r="C24" s="47">
        <v>1</v>
      </c>
      <c r="D24" s="46" t="s">
        <v>137</v>
      </c>
      <c r="E24" s="45" t="s">
        <v>138</v>
      </c>
      <c r="F24" s="49">
        <v>3</v>
      </c>
      <c r="G24" s="49" t="s">
        <v>192</v>
      </c>
      <c r="H24" s="47">
        <v>23</v>
      </c>
      <c r="I24" s="47">
        <v>30</v>
      </c>
      <c r="J24" s="47">
        <f t="shared" ref="J24" si="3">I24-H24+1</f>
        <v>8</v>
      </c>
    </row>
    <row r="25" spans="1:12" s="48" customFormat="1">
      <c r="A25" s="45" t="s">
        <v>228</v>
      </c>
      <c r="B25" s="46" t="s">
        <v>156</v>
      </c>
      <c r="C25" s="47">
        <v>1</v>
      </c>
      <c r="D25" s="46" t="s">
        <v>137</v>
      </c>
      <c r="E25" s="45" t="s">
        <v>138</v>
      </c>
      <c r="F25" s="49">
        <v>4</v>
      </c>
      <c r="G25" s="49" t="s">
        <v>82</v>
      </c>
      <c r="H25" s="47">
        <v>23</v>
      </c>
      <c r="I25" s="47">
        <v>37</v>
      </c>
      <c r="J25" s="47">
        <f t="shared" ref="J25:J28" si="4">I25-H25+1</f>
        <v>15</v>
      </c>
    </row>
    <row r="26" spans="1:12" s="48" customFormat="1">
      <c r="A26" s="45" t="s">
        <v>228</v>
      </c>
      <c r="B26" s="46" t="s">
        <v>174</v>
      </c>
      <c r="C26" s="47">
        <v>1</v>
      </c>
      <c r="D26" s="46" t="s">
        <v>137</v>
      </c>
      <c r="E26" s="45" t="s">
        <v>138</v>
      </c>
      <c r="F26" s="49">
        <v>4</v>
      </c>
      <c r="G26" s="49" t="s">
        <v>255</v>
      </c>
      <c r="H26" s="47">
        <v>23</v>
      </c>
      <c r="I26" s="47">
        <v>37</v>
      </c>
      <c r="J26" s="47">
        <f t="shared" ref="J26" si="5">I26-H26+1</f>
        <v>15</v>
      </c>
    </row>
    <row r="27" spans="1:12" s="48" customFormat="1">
      <c r="A27" s="45" t="s">
        <v>228</v>
      </c>
      <c r="B27" s="46" t="s">
        <v>372</v>
      </c>
      <c r="C27" s="47">
        <v>1</v>
      </c>
      <c r="D27" s="46" t="s">
        <v>137</v>
      </c>
      <c r="E27" s="45" t="s">
        <v>138</v>
      </c>
      <c r="F27" s="49">
        <v>5</v>
      </c>
      <c r="G27" s="49" t="s">
        <v>193</v>
      </c>
      <c r="H27" s="47">
        <v>23</v>
      </c>
      <c r="I27" s="47">
        <v>37</v>
      </c>
      <c r="J27" s="47">
        <f t="shared" ref="J27" si="6">I27-H27+1</f>
        <v>15</v>
      </c>
    </row>
    <row r="28" spans="1:12" s="48" customFormat="1">
      <c r="A28" s="45" t="s">
        <v>228</v>
      </c>
      <c r="B28" s="46" t="s">
        <v>157</v>
      </c>
      <c r="C28" s="47">
        <v>1</v>
      </c>
      <c r="D28" s="46" t="s">
        <v>137</v>
      </c>
      <c r="E28" s="45" t="s">
        <v>138</v>
      </c>
      <c r="F28" s="49">
        <v>6</v>
      </c>
      <c r="G28" s="49" t="s">
        <v>83</v>
      </c>
      <c r="H28" s="47">
        <v>23</v>
      </c>
      <c r="I28" s="47">
        <v>37</v>
      </c>
      <c r="J28" s="47">
        <f t="shared" si="4"/>
        <v>15</v>
      </c>
    </row>
    <row r="29" spans="1:12" s="48" customFormat="1">
      <c r="A29" s="45" t="s">
        <v>228</v>
      </c>
      <c r="B29" s="46" t="s">
        <v>252</v>
      </c>
      <c r="C29" s="47">
        <v>1</v>
      </c>
      <c r="D29" s="46" t="s">
        <v>137</v>
      </c>
      <c r="E29" s="45" t="s">
        <v>138</v>
      </c>
      <c r="F29" s="49">
        <v>6</v>
      </c>
      <c r="G29" s="49" t="s">
        <v>255</v>
      </c>
      <c r="H29" s="47">
        <v>6</v>
      </c>
      <c r="I29" s="47">
        <v>23</v>
      </c>
      <c r="J29" s="47">
        <f t="shared" si="0"/>
        <v>18</v>
      </c>
    </row>
    <row r="30" spans="1:12" s="48" customFormat="1">
      <c r="A30" s="45" t="s">
        <v>228</v>
      </c>
      <c r="B30" s="46" t="s">
        <v>401</v>
      </c>
      <c r="C30" s="47"/>
      <c r="D30" s="46" t="s">
        <v>60</v>
      </c>
      <c r="E30" s="92" t="s">
        <v>402</v>
      </c>
      <c r="F30" s="49">
        <v>6</v>
      </c>
      <c r="G30" s="49">
        <v>11</v>
      </c>
      <c r="H30" s="47">
        <v>6</v>
      </c>
      <c r="I30" s="47">
        <v>23</v>
      </c>
      <c r="J30" s="47">
        <f t="shared" si="0"/>
        <v>18</v>
      </c>
      <c r="K30" s="295"/>
      <c r="L30" s="85"/>
    </row>
    <row r="31" spans="1:12" s="287" customFormat="1" hidden="1">
      <c r="A31" s="296" t="s">
        <v>228</v>
      </c>
      <c r="B31" s="89" t="s">
        <v>144</v>
      </c>
      <c r="C31" s="286">
        <v>1</v>
      </c>
      <c r="D31" s="89" t="s">
        <v>40</v>
      </c>
      <c r="E31" s="287" t="s">
        <v>84</v>
      </c>
      <c r="F31" s="286">
        <v>7</v>
      </c>
      <c r="G31" s="87" t="s">
        <v>75</v>
      </c>
      <c r="H31" s="286">
        <v>1</v>
      </c>
      <c r="I31" s="286">
        <v>10</v>
      </c>
      <c r="J31" s="286">
        <f t="shared" si="0"/>
        <v>10</v>
      </c>
    </row>
    <row r="32" spans="1:12" s="287" customFormat="1" hidden="1">
      <c r="A32" s="296" t="s">
        <v>228</v>
      </c>
      <c r="B32" s="89" t="s">
        <v>144</v>
      </c>
      <c r="C32" s="286">
        <v>1</v>
      </c>
      <c r="D32" s="89" t="s">
        <v>10</v>
      </c>
      <c r="E32" s="287" t="s">
        <v>110</v>
      </c>
      <c r="F32" s="286">
        <v>7</v>
      </c>
      <c r="G32" s="87" t="s">
        <v>83</v>
      </c>
      <c r="H32" s="286">
        <v>1</v>
      </c>
      <c r="I32" s="286">
        <v>10</v>
      </c>
      <c r="J32" s="286">
        <f>I32-H32+1</f>
        <v>10</v>
      </c>
    </row>
    <row r="33" spans="1:12" s="287" customFormat="1" hidden="1">
      <c r="A33" s="296" t="s">
        <v>228</v>
      </c>
      <c r="B33" s="89" t="s">
        <v>158</v>
      </c>
      <c r="C33" s="286">
        <v>1</v>
      </c>
      <c r="D33" s="89" t="s">
        <v>40</v>
      </c>
      <c r="E33" s="287" t="s">
        <v>84</v>
      </c>
      <c r="F33" s="286">
        <v>7</v>
      </c>
      <c r="G33" s="87" t="s">
        <v>139</v>
      </c>
      <c r="H33" s="286">
        <v>1</v>
      </c>
      <c r="I33" s="286">
        <v>10</v>
      </c>
      <c r="J33" s="286">
        <f t="shared" si="0"/>
        <v>10</v>
      </c>
    </row>
    <row r="34" spans="1:12" s="287" customFormat="1" hidden="1">
      <c r="A34" s="296" t="s">
        <v>228</v>
      </c>
      <c r="B34" s="89" t="s">
        <v>158</v>
      </c>
      <c r="C34" s="286">
        <v>1</v>
      </c>
      <c r="D34" s="89" t="s">
        <v>81</v>
      </c>
      <c r="E34" s="287" t="s">
        <v>110</v>
      </c>
      <c r="F34" s="286">
        <v>7</v>
      </c>
      <c r="G34" s="87" t="s">
        <v>140</v>
      </c>
      <c r="H34" s="286">
        <v>1</v>
      </c>
      <c r="I34" s="286">
        <v>10</v>
      </c>
      <c r="J34" s="286">
        <f t="shared" si="0"/>
        <v>10</v>
      </c>
    </row>
    <row r="35" spans="1:12" s="27" customFormat="1" hidden="1">
      <c r="A35" s="7" t="s">
        <v>229</v>
      </c>
      <c r="B35" s="8" t="s">
        <v>173</v>
      </c>
      <c r="C35" s="9">
        <v>1</v>
      </c>
      <c r="D35" s="8" t="s">
        <v>25</v>
      </c>
      <c r="E35" s="7" t="s">
        <v>23</v>
      </c>
      <c r="F35" s="18">
        <v>2</v>
      </c>
      <c r="G35" s="11" t="s">
        <v>75</v>
      </c>
      <c r="H35" s="9">
        <v>1</v>
      </c>
      <c r="I35" s="9">
        <v>10</v>
      </c>
      <c r="J35" s="9">
        <f t="shared" si="0"/>
        <v>10</v>
      </c>
    </row>
    <row r="36" spans="1:12" s="27" customFormat="1" hidden="1">
      <c r="A36" s="7" t="s">
        <v>229</v>
      </c>
      <c r="B36" s="8" t="s">
        <v>173</v>
      </c>
      <c r="C36" s="9">
        <v>1</v>
      </c>
      <c r="D36" s="8" t="s">
        <v>40</v>
      </c>
      <c r="E36" s="14" t="s">
        <v>110</v>
      </c>
      <c r="F36" s="24">
        <v>2</v>
      </c>
      <c r="G36" s="11" t="s">
        <v>83</v>
      </c>
      <c r="H36" s="9">
        <v>1</v>
      </c>
      <c r="I36" s="9">
        <v>10</v>
      </c>
      <c r="J36" s="9">
        <f t="shared" si="0"/>
        <v>10</v>
      </c>
    </row>
    <row r="37" spans="1:12" s="48" customFormat="1">
      <c r="A37" s="45" t="s">
        <v>228</v>
      </c>
      <c r="B37" s="46" t="s">
        <v>146</v>
      </c>
      <c r="C37" s="47">
        <v>1</v>
      </c>
      <c r="D37" s="46" t="s">
        <v>137</v>
      </c>
      <c r="E37" s="45" t="s">
        <v>138</v>
      </c>
      <c r="F37" s="49">
        <v>6</v>
      </c>
      <c r="G37" s="49" t="s">
        <v>192</v>
      </c>
      <c r="H37" s="47">
        <v>23</v>
      </c>
      <c r="I37" s="47">
        <v>34</v>
      </c>
      <c r="J37" s="47">
        <f t="shared" si="0"/>
        <v>12</v>
      </c>
    </row>
    <row r="38" spans="1:12" s="48" customFormat="1">
      <c r="A38" s="45" t="s">
        <v>228</v>
      </c>
      <c r="B38" s="46" t="s">
        <v>156</v>
      </c>
      <c r="C38" s="47"/>
      <c r="D38" s="46" t="s">
        <v>60</v>
      </c>
      <c r="E38" s="92" t="s">
        <v>402</v>
      </c>
      <c r="F38" s="49">
        <v>7</v>
      </c>
      <c r="G38" s="49" t="s">
        <v>75</v>
      </c>
      <c r="H38" s="47">
        <v>23</v>
      </c>
      <c r="I38" s="47">
        <v>37</v>
      </c>
      <c r="J38" s="47">
        <f t="shared" si="0"/>
        <v>15</v>
      </c>
      <c r="K38" s="295"/>
      <c r="L38" s="85"/>
    </row>
    <row r="39" spans="1:12" s="48" customFormat="1">
      <c r="A39" s="45" t="s">
        <v>228</v>
      </c>
      <c r="B39" s="46" t="s">
        <v>372</v>
      </c>
      <c r="C39" s="47"/>
      <c r="D39" s="46" t="s">
        <v>60</v>
      </c>
      <c r="E39" s="92" t="s">
        <v>402</v>
      </c>
      <c r="F39" s="49">
        <v>7</v>
      </c>
      <c r="G39" s="49" t="s">
        <v>255</v>
      </c>
      <c r="H39" s="47">
        <v>23</v>
      </c>
      <c r="I39" s="47">
        <v>37</v>
      </c>
      <c r="J39" s="47">
        <f t="shared" ref="J39" si="7">I39-H39+1</f>
        <v>15</v>
      </c>
      <c r="K39" s="295"/>
      <c r="L39" s="85"/>
    </row>
    <row r="40" spans="1:12" s="40" customFormat="1">
      <c r="A40" s="95" t="s">
        <v>229</v>
      </c>
      <c r="B40" s="38" t="s">
        <v>248</v>
      </c>
      <c r="C40" s="39">
        <v>1</v>
      </c>
      <c r="D40" s="38" t="s">
        <v>393</v>
      </c>
      <c r="E40" s="40" t="s">
        <v>394</v>
      </c>
      <c r="F40" s="41">
        <v>2</v>
      </c>
      <c r="G40" s="41" t="s">
        <v>139</v>
      </c>
      <c r="H40" s="39">
        <v>6</v>
      </c>
      <c r="I40" s="39">
        <v>23</v>
      </c>
      <c r="J40" s="39">
        <f t="shared" si="0"/>
        <v>18</v>
      </c>
    </row>
    <row r="41" spans="1:12" s="40" customFormat="1">
      <c r="A41" s="95" t="s">
        <v>229</v>
      </c>
      <c r="B41" s="38" t="s">
        <v>245</v>
      </c>
      <c r="C41" s="39">
        <v>1</v>
      </c>
      <c r="D41" s="38" t="s">
        <v>391</v>
      </c>
      <c r="E41" s="40" t="s">
        <v>392</v>
      </c>
      <c r="F41" s="41">
        <v>2</v>
      </c>
      <c r="G41" s="41" t="s">
        <v>140</v>
      </c>
      <c r="H41" s="39">
        <v>6</v>
      </c>
      <c r="I41" s="39">
        <v>23</v>
      </c>
      <c r="J41" s="39">
        <f t="shared" si="0"/>
        <v>18</v>
      </c>
    </row>
    <row r="42" spans="1:12" s="40" customFormat="1">
      <c r="A42" s="95" t="s">
        <v>229</v>
      </c>
      <c r="B42" s="38" t="s">
        <v>245</v>
      </c>
      <c r="C42" s="39">
        <v>1</v>
      </c>
      <c r="D42" s="38" t="s">
        <v>403</v>
      </c>
      <c r="E42" s="40" t="s">
        <v>394</v>
      </c>
      <c r="F42" s="41">
        <v>3</v>
      </c>
      <c r="G42" s="41" t="s">
        <v>75</v>
      </c>
      <c r="H42" s="39">
        <v>6</v>
      </c>
      <c r="I42" s="39">
        <v>23</v>
      </c>
      <c r="J42" s="39">
        <f t="shared" si="0"/>
        <v>18</v>
      </c>
    </row>
    <row r="43" spans="1:12" s="40" customFormat="1">
      <c r="A43" s="95" t="s">
        <v>229</v>
      </c>
      <c r="B43" s="38" t="s">
        <v>245</v>
      </c>
      <c r="C43" s="39">
        <v>1</v>
      </c>
      <c r="D43" s="38" t="s">
        <v>404</v>
      </c>
      <c r="E43" s="40" t="s">
        <v>392</v>
      </c>
      <c r="F43" s="41">
        <v>3</v>
      </c>
      <c r="G43" s="41" t="s">
        <v>83</v>
      </c>
      <c r="H43" s="39">
        <v>6</v>
      </c>
      <c r="I43" s="39">
        <v>23</v>
      </c>
      <c r="J43" s="39">
        <f t="shared" si="0"/>
        <v>18</v>
      </c>
    </row>
    <row r="44" spans="1:12" s="40" customFormat="1">
      <c r="A44" s="95" t="s">
        <v>229</v>
      </c>
      <c r="B44" s="38" t="s">
        <v>253</v>
      </c>
      <c r="C44" s="39">
        <v>1</v>
      </c>
      <c r="D44" s="38" t="s">
        <v>405</v>
      </c>
      <c r="E44" s="40" t="s">
        <v>394</v>
      </c>
      <c r="F44" s="41">
        <v>3</v>
      </c>
      <c r="G44" s="41" t="s">
        <v>139</v>
      </c>
      <c r="H44" s="39">
        <v>6</v>
      </c>
      <c r="I44" s="39">
        <v>23</v>
      </c>
      <c r="J44" s="39">
        <f t="shared" si="0"/>
        <v>18</v>
      </c>
    </row>
    <row r="45" spans="1:12" s="40" customFormat="1">
      <c r="A45" s="95" t="s">
        <v>229</v>
      </c>
      <c r="B45" s="38" t="s">
        <v>253</v>
      </c>
      <c r="C45" s="39">
        <v>1</v>
      </c>
      <c r="D45" s="38" t="s">
        <v>391</v>
      </c>
      <c r="E45" s="40" t="s">
        <v>392</v>
      </c>
      <c r="F45" s="41">
        <v>3</v>
      </c>
      <c r="G45" s="41" t="s">
        <v>140</v>
      </c>
      <c r="H45" s="39">
        <v>6</v>
      </c>
      <c r="I45" s="39">
        <v>23</v>
      </c>
      <c r="J45" s="39">
        <f t="shared" si="0"/>
        <v>18</v>
      </c>
    </row>
    <row r="46" spans="1:12" s="27" customFormat="1" hidden="1">
      <c r="A46" s="7" t="s">
        <v>229</v>
      </c>
      <c r="B46" s="8" t="s">
        <v>154</v>
      </c>
      <c r="C46" s="9">
        <v>1</v>
      </c>
      <c r="D46" s="8" t="s">
        <v>46</v>
      </c>
      <c r="E46" s="14" t="s">
        <v>136</v>
      </c>
      <c r="F46" s="11">
        <v>4</v>
      </c>
      <c r="G46" s="11" t="s">
        <v>75</v>
      </c>
      <c r="H46" s="9">
        <v>1</v>
      </c>
      <c r="I46" s="9">
        <v>10</v>
      </c>
      <c r="J46" s="9">
        <f t="shared" si="0"/>
        <v>10</v>
      </c>
    </row>
    <row r="47" spans="1:12" s="27" customFormat="1" hidden="1">
      <c r="A47" s="7" t="s">
        <v>229</v>
      </c>
      <c r="B47" s="8" t="s">
        <v>154</v>
      </c>
      <c r="C47" s="9">
        <v>1</v>
      </c>
      <c r="D47" s="8" t="s">
        <v>49</v>
      </c>
      <c r="E47" s="14" t="s">
        <v>97</v>
      </c>
      <c r="F47" s="24">
        <v>4</v>
      </c>
      <c r="G47" s="11" t="s">
        <v>83</v>
      </c>
      <c r="H47" s="9">
        <v>1</v>
      </c>
      <c r="I47" s="9">
        <v>10</v>
      </c>
      <c r="J47" s="9">
        <f t="shared" si="0"/>
        <v>10</v>
      </c>
    </row>
    <row r="48" spans="1:12" s="40" customFormat="1">
      <c r="A48" s="95" t="s">
        <v>229</v>
      </c>
      <c r="B48" s="38" t="s">
        <v>172</v>
      </c>
      <c r="C48" s="39">
        <v>1</v>
      </c>
      <c r="D48" s="38" t="s">
        <v>137</v>
      </c>
      <c r="E48" s="95" t="s">
        <v>138</v>
      </c>
      <c r="F48" s="41">
        <v>4</v>
      </c>
      <c r="G48" s="41" t="s">
        <v>83</v>
      </c>
      <c r="H48" s="39">
        <v>23</v>
      </c>
      <c r="I48" s="39">
        <v>37</v>
      </c>
      <c r="J48" s="39">
        <f t="shared" ref="J48" si="8">I48-H48+1</f>
        <v>15</v>
      </c>
    </row>
    <row r="49" spans="1:11" s="40" customFormat="1">
      <c r="A49" s="95" t="s">
        <v>229</v>
      </c>
      <c r="B49" s="38" t="s">
        <v>245</v>
      </c>
      <c r="C49" s="39">
        <v>1</v>
      </c>
      <c r="D49" s="38" t="s">
        <v>137</v>
      </c>
      <c r="E49" s="40" t="s">
        <v>138</v>
      </c>
      <c r="F49" s="39">
        <v>4</v>
      </c>
      <c r="G49" s="41" t="s">
        <v>255</v>
      </c>
      <c r="H49" s="39">
        <v>6</v>
      </c>
      <c r="I49" s="39">
        <v>23</v>
      </c>
      <c r="J49" s="39">
        <f t="shared" si="0"/>
        <v>18</v>
      </c>
    </row>
    <row r="50" spans="1:11" s="40" customFormat="1">
      <c r="A50" s="95" t="s">
        <v>229</v>
      </c>
      <c r="B50" s="38" t="s">
        <v>245</v>
      </c>
      <c r="C50" s="39">
        <v>1</v>
      </c>
      <c r="D50" s="38" t="s">
        <v>46</v>
      </c>
      <c r="E50" s="40" t="s">
        <v>256</v>
      </c>
      <c r="F50" s="39">
        <v>4</v>
      </c>
      <c r="G50" s="41" t="s">
        <v>257</v>
      </c>
      <c r="H50" s="39">
        <v>6</v>
      </c>
      <c r="I50" s="39">
        <v>23</v>
      </c>
      <c r="J50" s="39">
        <f t="shared" si="0"/>
        <v>18</v>
      </c>
    </row>
    <row r="51" spans="1:11" s="27" customFormat="1" hidden="1">
      <c r="A51" s="7" t="s">
        <v>229</v>
      </c>
      <c r="B51" s="8" t="s">
        <v>152</v>
      </c>
      <c r="C51" s="9">
        <v>1</v>
      </c>
      <c r="D51" s="8" t="s">
        <v>60</v>
      </c>
      <c r="E51" s="10" t="s">
        <v>23</v>
      </c>
      <c r="F51" s="11">
        <v>5</v>
      </c>
      <c r="G51" s="11" t="s">
        <v>75</v>
      </c>
      <c r="H51" s="9">
        <v>1</v>
      </c>
      <c r="I51" s="9">
        <v>10</v>
      </c>
      <c r="J51" s="9">
        <f t="shared" si="0"/>
        <v>10</v>
      </c>
    </row>
    <row r="52" spans="1:11" s="27" customFormat="1" hidden="1">
      <c r="A52" s="7" t="s">
        <v>229</v>
      </c>
      <c r="B52" s="8" t="s">
        <v>152</v>
      </c>
      <c r="C52" s="9">
        <v>1</v>
      </c>
      <c r="D52" s="8" t="s">
        <v>11</v>
      </c>
      <c r="E52" s="36" t="s">
        <v>118</v>
      </c>
      <c r="F52" s="11">
        <v>5</v>
      </c>
      <c r="G52" s="11" t="s">
        <v>80</v>
      </c>
      <c r="H52" s="9">
        <v>1</v>
      </c>
      <c r="I52" s="9">
        <v>15</v>
      </c>
      <c r="J52" s="9">
        <f t="shared" si="0"/>
        <v>15</v>
      </c>
    </row>
    <row r="53" spans="1:11" s="27" customFormat="1" hidden="1">
      <c r="A53" s="7" t="s">
        <v>229</v>
      </c>
      <c r="B53" s="8" t="s">
        <v>154</v>
      </c>
      <c r="C53" s="9">
        <v>1</v>
      </c>
      <c r="D53" s="8" t="s">
        <v>406</v>
      </c>
      <c r="E53" s="36" t="s">
        <v>407</v>
      </c>
      <c r="F53" s="11">
        <v>5</v>
      </c>
      <c r="G53" s="11" t="s">
        <v>255</v>
      </c>
      <c r="H53" s="9">
        <v>1</v>
      </c>
      <c r="I53" s="9">
        <v>15</v>
      </c>
      <c r="J53" s="9">
        <f t="shared" si="0"/>
        <v>15</v>
      </c>
    </row>
    <row r="54" spans="1:11" s="14" customFormat="1" hidden="1">
      <c r="A54" s="7" t="s">
        <v>229</v>
      </c>
      <c r="B54" s="8" t="s">
        <v>154</v>
      </c>
      <c r="C54" s="9">
        <v>1</v>
      </c>
      <c r="D54" s="8" t="s">
        <v>408</v>
      </c>
      <c r="E54" s="36" t="s">
        <v>409</v>
      </c>
      <c r="F54" s="11">
        <v>5</v>
      </c>
      <c r="G54" s="11" t="s">
        <v>257</v>
      </c>
      <c r="H54" s="9">
        <v>1</v>
      </c>
      <c r="I54" s="9">
        <v>15</v>
      </c>
      <c r="J54" s="9">
        <f>I54-H54+1</f>
        <v>15</v>
      </c>
    </row>
    <row r="55" spans="1:11" s="27" customFormat="1" hidden="1">
      <c r="A55" s="7" t="s">
        <v>229</v>
      </c>
      <c r="B55" s="8" t="s">
        <v>157</v>
      </c>
      <c r="C55" s="9">
        <v>1</v>
      </c>
      <c r="D55" s="8" t="s">
        <v>11</v>
      </c>
      <c r="E55" s="36" t="s">
        <v>118</v>
      </c>
      <c r="F55" s="11">
        <v>6</v>
      </c>
      <c r="G55" s="11" t="s">
        <v>72</v>
      </c>
      <c r="H55" s="9">
        <v>1</v>
      </c>
      <c r="I55" s="9">
        <v>15</v>
      </c>
      <c r="J55" s="9">
        <f t="shared" si="0"/>
        <v>15</v>
      </c>
    </row>
    <row r="56" spans="1:11" s="27" customFormat="1" hidden="1">
      <c r="A56" s="7" t="s">
        <v>229</v>
      </c>
      <c r="B56" s="8" t="s">
        <v>157</v>
      </c>
      <c r="C56" s="9">
        <v>1</v>
      </c>
      <c r="D56" s="8" t="s">
        <v>399</v>
      </c>
      <c r="E56" s="36" t="s">
        <v>396</v>
      </c>
      <c r="F56" s="11">
        <v>6</v>
      </c>
      <c r="G56" s="11" t="s">
        <v>74</v>
      </c>
      <c r="H56" s="9">
        <v>1</v>
      </c>
      <c r="I56" s="9">
        <v>15</v>
      </c>
      <c r="J56" s="9">
        <f t="shared" si="0"/>
        <v>15</v>
      </c>
    </row>
    <row r="57" spans="1:11" s="40" customFormat="1">
      <c r="A57" s="95" t="s">
        <v>229</v>
      </c>
      <c r="B57" s="38" t="s">
        <v>374</v>
      </c>
      <c r="C57" s="39">
        <v>1</v>
      </c>
      <c r="D57" s="38" t="s">
        <v>30</v>
      </c>
      <c r="E57" s="40" t="s">
        <v>256</v>
      </c>
      <c r="F57" s="41">
        <v>6</v>
      </c>
      <c r="G57" s="41" t="s">
        <v>95</v>
      </c>
      <c r="H57" s="39">
        <v>23</v>
      </c>
      <c r="I57" s="39">
        <v>37</v>
      </c>
      <c r="J57" s="39">
        <f t="shared" ref="J57" si="9">I57-H57+1</f>
        <v>15</v>
      </c>
    </row>
    <row r="58" spans="1:11" s="40" customFormat="1">
      <c r="A58" s="95" t="s">
        <v>229</v>
      </c>
      <c r="B58" s="38" t="s">
        <v>410</v>
      </c>
      <c r="C58" s="39">
        <v>1</v>
      </c>
      <c r="D58" s="38" t="s">
        <v>30</v>
      </c>
      <c r="E58" s="40" t="s">
        <v>256</v>
      </c>
      <c r="F58" s="41">
        <v>6</v>
      </c>
      <c r="G58" s="41" t="s">
        <v>102</v>
      </c>
      <c r="H58" s="39">
        <v>5</v>
      </c>
      <c r="I58" s="39">
        <v>23</v>
      </c>
      <c r="J58" s="39">
        <f t="shared" si="0"/>
        <v>19</v>
      </c>
    </row>
    <row r="59" spans="1:11" s="297" customFormat="1">
      <c r="A59" s="95" t="s">
        <v>229</v>
      </c>
      <c r="B59" s="38" t="s">
        <v>410</v>
      </c>
      <c r="C59" s="39">
        <v>1</v>
      </c>
      <c r="D59" s="38" t="s">
        <v>26</v>
      </c>
      <c r="E59" s="95" t="s">
        <v>138</v>
      </c>
      <c r="F59" s="41">
        <v>6</v>
      </c>
      <c r="G59" s="41" t="s">
        <v>411</v>
      </c>
      <c r="H59" s="39">
        <v>5</v>
      </c>
      <c r="I59" s="39">
        <v>23</v>
      </c>
      <c r="J59" s="39">
        <f t="shared" si="0"/>
        <v>19</v>
      </c>
      <c r="K59" s="123"/>
    </row>
    <row r="60" spans="1:11" s="48" customFormat="1" hidden="1">
      <c r="A60" s="97" t="s">
        <v>229</v>
      </c>
      <c r="B60" s="8" t="s">
        <v>145</v>
      </c>
      <c r="C60" s="9">
        <v>1</v>
      </c>
      <c r="D60" s="8" t="s">
        <v>46</v>
      </c>
      <c r="E60" s="14" t="s">
        <v>110</v>
      </c>
      <c r="F60" s="24">
        <v>7</v>
      </c>
      <c r="G60" s="11" t="s">
        <v>75</v>
      </c>
      <c r="H60" s="9">
        <v>1</v>
      </c>
      <c r="I60" s="9">
        <v>10</v>
      </c>
      <c r="J60" s="9">
        <f>I60-H60+1</f>
        <v>10</v>
      </c>
    </row>
    <row r="61" spans="1:11" s="27" customFormat="1" hidden="1">
      <c r="A61" s="97" t="s">
        <v>229</v>
      </c>
      <c r="B61" s="8" t="s">
        <v>145</v>
      </c>
      <c r="C61" s="9">
        <v>1</v>
      </c>
      <c r="D61" s="8" t="s">
        <v>40</v>
      </c>
      <c r="E61" s="14" t="s">
        <v>84</v>
      </c>
      <c r="F61" s="24">
        <v>7</v>
      </c>
      <c r="G61" s="11" t="s">
        <v>83</v>
      </c>
      <c r="H61" s="9">
        <v>1</v>
      </c>
      <c r="I61" s="9">
        <v>10</v>
      </c>
      <c r="J61" s="9">
        <f t="shared" si="0"/>
        <v>10</v>
      </c>
    </row>
    <row r="62" spans="1:11" s="26" customFormat="1" ht="15.95" hidden="1" customHeight="1">
      <c r="A62" s="97" t="s">
        <v>229</v>
      </c>
      <c r="B62" s="8" t="s">
        <v>155</v>
      </c>
      <c r="C62" s="9">
        <v>1</v>
      </c>
      <c r="D62" s="8" t="s">
        <v>27</v>
      </c>
      <c r="E62" s="14" t="s">
        <v>113</v>
      </c>
      <c r="F62" s="24">
        <v>7</v>
      </c>
      <c r="G62" s="11" t="s">
        <v>194</v>
      </c>
      <c r="H62" s="9">
        <v>1</v>
      </c>
      <c r="I62" s="9">
        <v>10</v>
      </c>
      <c r="J62" s="9">
        <f t="shared" si="0"/>
        <v>10</v>
      </c>
    </row>
    <row r="63" spans="1:11" s="298" customFormat="1" hidden="1">
      <c r="A63" s="296" t="s">
        <v>230</v>
      </c>
      <c r="B63" s="89" t="s">
        <v>172</v>
      </c>
      <c r="C63" s="286">
        <v>1</v>
      </c>
      <c r="D63" s="89" t="s">
        <v>40</v>
      </c>
      <c r="E63" s="287" t="s">
        <v>110</v>
      </c>
      <c r="F63" s="286">
        <v>2</v>
      </c>
      <c r="G63" s="87" t="s">
        <v>75</v>
      </c>
      <c r="H63" s="286">
        <v>1</v>
      </c>
      <c r="I63" s="286">
        <v>10</v>
      </c>
      <c r="J63" s="286">
        <f t="shared" si="0"/>
        <v>10</v>
      </c>
    </row>
    <row r="64" spans="1:11" s="287" customFormat="1" hidden="1">
      <c r="A64" s="296" t="s">
        <v>230</v>
      </c>
      <c r="B64" s="89" t="s">
        <v>172</v>
      </c>
      <c r="C64" s="286">
        <v>1</v>
      </c>
      <c r="D64" s="89" t="s">
        <v>25</v>
      </c>
      <c r="E64" s="88" t="s">
        <v>23</v>
      </c>
      <c r="F64" s="299">
        <v>2</v>
      </c>
      <c r="G64" s="87" t="s">
        <v>83</v>
      </c>
      <c r="H64" s="286">
        <v>1</v>
      </c>
      <c r="I64" s="286">
        <v>10</v>
      </c>
      <c r="J64" s="286">
        <f t="shared" si="0"/>
        <v>10</v>
      </c>
    </row>
    <row r="65" spans="1:10" s="287" customFormat="1" hidden="1">
      <c r="A65" s="296" t="s">
        <v>230</v>
      </c>
      <c r="B65" s="89" t="s">
        <v>174</v>
      </c>
      <c r="C65" s="286">
        <v>1</v>
      </c>
      <c r="D65" s="89" t="s">
        <v>29</v>
      </c>
      <c r="E65" s="287" t="s">
        <v>110</v>
      </c>
      <c r="F65" s="286">
        <v>3</v>
      </c>
      <c r="G65" s="87" t="s">
        <v>75</v>
      </c>
      <c r="H65" s="286">
        <v>1</v>
      </c>
      <c r="I65" s="286">
        <v>10</v>
      </c>
      <c r="J65" s="286">
        <f t="shared" si="0"/>
        <v>10</v>
      </c>
    </row>
    <row r="66" spans="1:10" s="287" customFormat="1" hidden="1">
      <c r="A66" s="296" t="s">
        <v>230</v>
      </c>
      <c r="B66" s="89" t="s">
        <v>174</v>
      </c>
      <c r="C66" s="286">
        <v>1</v>
      </c>
      <c r="D66" s="89" t="s">
        <v>25</v>
      </c>
      <c r="E66" s="88" t="s">
        <v>23</v>
      </c>
      <c r="F66" s="299">
        <v>3</v>
      </c>
      <c r="G66" s="87" t="s">
        <v>83</v>
      </c>
      <c r="H66" s="286">
        <v>1</v>
      </c>
      <c r="I66" s="286">
        <v>10</v>
      </c>
      <c r="J66" s="286">
        <f t="shared" si="0"/>
        <v>10</v>
      </c>
    </row>
    <row r="67" spans="1:10" s="287" customFormat="1" hidden="1">
      <c r="A67" s="296" t="s">
        <v>230</v>
      </c>
      <c r="B67" s="89" t="s">
        <v>158</v>
      </c>
      <c r="C67" s="286">
        <v>1</v>
      </c>
      <c r="D67" s="89" t="s">
        <v>25</v>
      </c>
      <c r="E67" s="88" t="s">
        <v>43</v>
      </c>
      <c r="F67" s="299">
        <v>3</v>
      </c>
      <c r="G67" s="87" t="s">
        <v>139</v>
      </c>
      <c r="H67" s="286">
        <v>1</v>
      </c>
      <c r="I67" s="286">
        <v>10</v>
      </c>
      <c r="J67" s="286">
        <f t="shared" si="0"/>
        <v>10</v>
      </c>
    </row>
    <row r="68" spans="1:10" s="287" customFormat="1" hidden="1">
      <c r="A68" s="296" t="s">
        <v>230</v>
      </c>
      <c r="B68" s="89" t="s">
        <v>58</v>
      </c>
      <c r="C68" s="286">
        <v>1</v>
      </c>
      <c r="D68" s="89" t="s">
        <v>45</v>
      </c>
      <c r="E68" s="287" t="s">
        <v>111</v>
      </c>
      <c r="F68" s="286">
        <v>3</v>
      </c>
      <c r="G68" s="87" t="s">
        <v>140</v>
      </c>
      <c r="H68" s="286">
        <v>1</v>
      </c>
      <c r="I68" s="286">
        <v>15</v>
      </c>
      <c r="J68" s="286">
        <f t="shared" si="0"/>
        <v>15</v>
      </c>
    </row>
    <row r="69" spans="1:10" s="287" customFormat="1" hidden="1">
      <c r="A69" s="88" t="s">
        <v>230</v>
      </c>
      <c r="B69" s="89" t="s">
        <v>174</v>
      </c>
      <c r="C69" s="286">
        <v>1</v>
      </c>
      <c r="D69" s="89" t="s">
        <v>412</v>
      </c>
      <c r="E69" s="289" t="s">
        <v>396</v>
      </c>
      <c r="F69" s="87">
        <v>4</v>
      </c>
      <c r="G69" s="87" t="s">
        <v>72</v>
      </c>
      <c r="H69" s="286">
        <v>1</v>
      </c>
      <c r="I69" s="286">
        <v>15</v>
      </c>
      <c r="J69" s="286">
        <f t="shared" si="0"/>
        <v>15</v>
      </c>
    </row>
    <row r="70" spans="1:10" s="287" customFormat="1" hidden="1">
      <c r="A70" s="88" t="s">
        <v>230</v>
      </c>
      <c r="B70" s="89" t="s">
        <v>174</v>
      </c>
      <c r="C70" s="286">
        <v>1</v>
      </c>
      <c r="D70" s="89" t="s">
        <v>11</v>
      </c>
      <c r="E70" s="289" t="s">
        <v>118</v>
      </c>
      <c r="F70" s="87">
        <v>4</v>
      </c>
      <c r="G70" s="87" t="s">
        <v>74</v>
      </c>
      <c r="H70" s="286">
        <v>1</v>
      </c>
      <c r="I70" s="286">
        <v>15</v>
      </c>
      <c r="J70" s="286">
        <f t="shared" si="0"/>
        <v>15</v>
      </c>
    </row>
    <row r="71" spans="1:10" s="40" customFormat="1">
      <c r="A71" s="95" t="s">
        <v>229</v>
      </c>
      <c r="B71" s="38" t="s">
        <v>374</v>
      </c>
      <c r="C71" s="39">
        <v>1</v>
      </c>
      <c r="D71" s="38" t="s">
        <v>30</v>
      </c>
      <c r="E71" s="40" t="s">
        <v>256</v>
      </c>
      <c r="F71" s="41">
        <v>7</v>
      </c>
      <c r="G71" s="41" t="s">
        <v>75</v>
      </c>
      <c r="H71" s="39">
        <v>23</v>
      </c>
      <c r="I71" s="39">
        <v>37</v>
      </c>
      <c r="J71" s="39">
        <f t="shared" si="0"/>
        <v>15</v>
      </c>
    </row>
    <row r="72" spans="1:10" s="40" customFormat="1">
      <c r="A72" s="95" t="s">
        <v>229</v>
      </c>
      <c r="B72" s="38" t="s">
        <v>157</v>
      </c>
      <c r="C72" s="39">
        <v>1</v>
      </c>
      <c r="D72" s="38" t="s">
        <v>137</v>
      </c>
      <c r="E72" s="95" t="s">
        <v>138</v>
      </c>
      <c r="F72" s="41">
        <v>7</v>
      </c>
      <c r="G72" s="41" t="s">
        <v>83</v>
      </c>
      <c r="H72" s="39">
        <v>23</v>
      </c>
      <c r="I72" s="39">
        <v>37</v>
      </c>
      <c r="J72" s="39">
        <f t="shared" si="0"/>
        <v>15</v>
      </c>
    </row>
    <row r="73" spans="1:10" s="48" customFormat="1">
      <c r="A73" s="45" t="s">
        <v>230</v>
      </c>
      <c r="B73" s="46" t="s">
        <v>173</v>
      </c>
      <c r="C73" s="47">
        <v>1</v>
      </c>
      <c r="D73" s="46" t="s">
        <v>137</v>
      </c>
      <c r="E73" s="45" t="s">
        <v>138</v>
      </c>
      <c r="F73" s="49">
        <v>3</v>
      </c>
      <c r="G73" s="49" t="s">
        <v>191</v>
      </c>
      <c r="H73" s="47">
        <v>23</v>
      </c>
      <c r="I73" s="47">
        <v>37</v>
      </c>
      <c r="J73" s="47">
        <f t="shared" ref="J73" si="10">I73-H73+1</f>
        <v>15</v>
      </c>
    </row>
    <row r="74" spans="1:10" s="48" customFormat="1">
      <c r="A74" s="45" t="s">
        <v>230</v>
      </c>
      <c r="B74" s="46" t="s">
        <v>253</v>
      </c>
      <c r="C74" s="47">
        <v>1</v>
      </c>
      <c r="D74" s="46" t="s">
        <v>25</v>
      </c>
      <c r="E74" s="48" t="s">
        <v>256</v>
      </c>
      <c r="F74" s="49">
        <v>4</v>
      </c>
      <c r="G74" s="49" t="s">
        <v>257</v>
      </c>
      <c r="H74" s="47">
        <v>6</v>
      </c>
      <c r="I74" s="47">
        <v>23</v>
      </c>
      <c r="J74" s="47">
        <f>I74-H74+1</f>
        <v>18</v>
      </c>
    </row>
    <row r="75" spans="1:10" s="83" customFormat="1">
      <c r="A75" s="45" t="s">
        <v>230</v>
      </c>
      <c r="B75" s="46" t="s">
        <v>253</v>
      </c>
      <c r="C75" s="47">
        <v>1</v>
      </c>
      <c r="D75" s="46" t="s">
        <v>26</v>
      </c>
      <c r="E75" s="45" t="s">
        <v>138</v>
      </c>
      <c r="F75" s="49">
        <v>4</v>
      </c>
      <c r="G75" s="49" t="s">
        <v>255</v>
      </c>
      <c r="H75" s="47">
        <v>6</v>
      </c>
      <c r="I75" s="47">
        <v>23</v>
      </c>
      <c r="J75" s="47">
        <f>I75-H75+1</f>
        <v>18</v>
      </c>
    </row>
    <row r="76" spans="1:10" s="48" customFormat="1" hidden="1">
      <c r="A76" s="97" t="s">
        <v>230</v>
      </c>
      <c r="B76" s="46" t="s">
        <v>56</v>
      </c>
      <c r="C76" s="47">
        <v>1</v>
      </c>
      <c r="D76" s="46" t="s">
        <v>45</v>
      </c>
      <c r="E76" s="48" t="s">
        <v>111</v>
      </c>
      <c r="F76" s="49">
        <v>5</v>
      </c>
      <c r="G76" s="49" t="s">
        <v>75</v>
      </c>
      <c r="H76" s="47">
        <v>1</v>
      </c>
      <c r="I76" s="47">
        <v>15</v>
      </c>
      <c r="J76" s="47">
        <f t="shared" ref="J76:J153" si="11">I76-H76+1</f>
        <v>15</v>
      </c>
    </row>
    <row r="77" spans="1:10" s="48" customFormat="1" hidden="1">
      <c r="A77" s="97" t="s">
        <v>230</v>
      </c>
      <c r="B77" s="46" t="s">
        <v>144</v>
      </c>
      <c r="C77" s="47">
        <v>1</v>
      </c>
      <c r="D77" s="46" t="s">
        <v>25</v>
      </c>
      <c r="E77" s="45" t="s">
        <v>43</v>
      </c>
      <c r="F77" s="94">
        <v>5</v>
      </c>
      <c r="G77" s="49" t="s">
        <v>83</v>
      </c>
      <c r="H77" s="47">
        <v>1</v>
      </c>
      <c r="I77" s="47">
        <v>10</v>
      </c>
      <c r="J77" s="47">
        <f t="shared" si="11"/>
        <v>10</v>
      </c>
    </row>
    <row r="78" spans="1:10" s="48" customFormat="1">
      <c r="A78" s="97" t="s">
        <v>230</v>
      </c>
      <c r="B78" s="46" t="s">
        <v>248</v>
      </c>
      <c r="C78" s="47">
        <v>1</v>
      </c>
      <c r="D78" s="46" t="s">
        <v>137</v>
      </c>
      <c r="E78" s="45" t="s">
        <v>138</v>
      </c>
      <c r="F78" s="49">
        <v>5</v>
      </c>
      <c r="G78" s="49" t="s">
        <v>255</v>
      </c>
      <c r="H78" s="47">
        <v>6</v>
      </c>
      <c r="I78" s="47">
        <v>23</v>
      </c>
      <c r="J78" s="47">
        <f t="shared" si="11"/>
        <v>18</v>
      </c>
    </row>
    <row r="79" spans="1:10" s="287" customFormat="1" hidden="1">
      <c r="A79" s="88" t="s">
        <v>230</v>
      </c>
      <c r="B79" s="89" t="s">
        <v>172</v>
      </c>
      <c r="C79" s="286">
        <v>1</v>
      </c>
      <c r="D79" s="89" t="s">
        <v>11</v>
      </c>
      <c r="E79" s="289" t="s">
        <v>118</v>
      </c>
      <c r="F79" s="87">
        <v>6</v>
      </c>
      <c r="G79" s="87" t="s">
        <v>74</v>
      </c>
      <c r="H79" s="286">
        <v>1</v>
      </c>
      <c r="I79" s="286">
        <v>15</v>
      </c>
      <c r="J79" s="286">
        <f t="shared" si="11"/>
        <v>15</v>
      </c>
    </row>
    <row r="80" spans="1:10" s="287" customFormat="1" hidden="1">
      <c r="A80" s="88" t="s">
        <v>230</v>
      </c>
      <c r="B80" s="89" t="s">
        <v>172</v>
      </c>
      <c r="C80" s="286">
        <v>1</v>
      </c>
      <c r="D80" s="89" t="s">
        <v>399</v>
      </c>
      <c r="E80" s="289" t="s">
        <v>396</v>
      </c>
      <c r="F80" s="87">
        <v>6</v>
      </c>
      <c r="G80" s="87" t="s">
        <v>102</v>
      </c>
      <c r="H80" s="286">
        <v>1</v>
      </c>
      <c r="I80" s="286">
        <v>15</v>
      </c>
      <c r="J80" s="286">
        <f t="shared" si="11"/>
        <v>15</v>
      </c>
    </row>
    <row r="81" spans="1:10" s="287" customFormat="1" hidden="1">
      <c r="A81" s="88" t="s">
        <v>230</v>
      </c>
      <c r="B81" s="89" t="s">
        <v>154</v>
      </c>
      <c r="C81" s="286">
        <v>1</v>
      </c>
      <c r="D81" s="89" t="s">
        <v>27</v>
      </c>
      <c r="E81" s="287" t="s">
        <v>113</v>
      </c>
      <c r="F81" s="286">
        <v>7</v>
      </c>
      <c r="G81" s="87" t="s">
        <v>191</v>
      </c>
      <c r="H81" s="286">
        <v>1</v>
      </c>
      <c r="I81" s="286">
        <v>10</v>
      </c>
      <c r="J81" s="286">
        <f t="shared" si="11"/>
        <v>10</v>
      </c>
    </row>
    <row r="82" spans="1:10" s="27" customFormat="1" hidden="1">
      <c r="A82" s="97" t="s">
        <v>143</v>
      </c>
      <c r="B82" s="8" t="s">
        <v>147</v>
      </c>
      <c r="C82" s="9">
        <v>1</v>
      </c>
      <c r="D82" s="8" t="s">
        <v>39</v>
      </c>
      <c r="E82" s="14" t="s">
        <v>113</v>
      </c>
      <c r="F82" s="24">
        <v>2</v>
      </c>
      <c r="G82" s="11" t="s">
        <v>75</v>
      </c>
      <c r="H82" s="9">
        <v>1</v>
      </c>
      <c r="I82" s="9">
        <v>10</v>
      </c>
      <c r="J82" s="9">
        <f t="shared" si="11"/>
        <v>10</v>
      </c>
    </row>
    <row r="83" spans="1:10" s="27" customFormat="1" hidden="1">
      <c r="A83" s="97" t="s">
        <v>143</v>
      </c>
      <c r="B83" s="8" t="s">
        <v>147</v>
      </c>
      <c r="C83" s="9">
        <v>1</v>
      </c>
      <c r="D83" s="8" t="s">
        <v>39</v>
      </c>
      <c r="E83" s="14" t="s">
        <v>123</v>
      </c>
      <c r="F83" s="24">
        <v>2</v>
      </c>
      <c r="G83" s="11" t="s">
        <v>83</v>
      </c>
      <c r="H83" s="9">
        <v>1</v>
      </c>
      <c r="I83" s="9">
        <v>10</v>
      </c>
      <c r="J83" s="9">
        <f t="shared" si="11"/>
        <v>10</v>
      </c>
    </row>
    <row r="84" spans="1:10" s="48" customFormat="1">
      <c r="A84" s="97" t="s">
        <v>230</v>
      </c>
      <c r="B84" s="46" t="s">
        <v>156</v>
      </c>
      <c r="C84" s="47">
        <v>1</v>
      </c>
      <c r="D84" s="46" t="s">
        <v>137</v>
      </c>
      <c r="E84" s="45" t="s">
        <v>138</v>
      </c>
      <c r="F84" s="49">
        <v>6</v>
      </c>
      <c r="G84" s="49" t="s">
        <v>139</v>
      </c>
      <c r="H84" s="47">
        <v>23</v>
      </c>
      <c r="I84" s="47">
        <v>37</v>
      </c>
      <c r="J84" s="47">
        <f t="shared" ref="J84" si="12">I84-H84+1</f>
        <v>15</v>
      </c>
    </row>
    <row r="85" spans="1:10" s="40" customFormat="1">
      <c r="A85" s="292" t="s">
        <v>143</v>
      </c>
      <c r="B85" s="38" t="s">
        <v>248</v>
      </c>
      <c r="C85" s="39">
        <v>1</v>
      </c>
      <c r="D85" s="38" t="s">
        <v>60</v>
      </c>
      <c r="E85" s="40" t="s">
        <v>256</v>
      </c>
      <c r="F85" s="41">
        <v>3</v>
      </c>
      <c r="G85" s="41" t="s">
        <v>73</v>
      </c>
      <c r="H85" s="39">
        <v>6</v>
      </c>
      <c r="I85" s="39">
        <v>23</v>
      </c>
      <c r="J85" s="39">
        <f t="shared" si="11"/>
        <v>18</v>
      </c>
    </row>
    <row r="86" spans="1:10" s="40" customFormat="1">
      <c r="A86" s="292" t="s">
        <v>143</v>
      </c>
      <c r="B86" s="38" t="s">
        <v>246</v>
      </c>
      <c r="C86" s="39">
        <v>1</v>
      </c>
      <c r="D86" s="38" t="s">
        <v>60</v>
      </c>
      <c r="E86" s="40" t="s">
        <v>256</v>
      </c>
      <c r="F86" s="41">
        <v>3</v>
      </c>
      <c r="G86" s="41" t="s">
        <v>72</v>
      </c>
      <c r="H86" s="39">
        <v>6</v>
      </c>
      <c r="I86" s="39">
        <v>23</v>
      </c>
      <c r="J86" s="39">
        <f t="shared" si="11"/>
        <v>18</v>
      </c>
    </row>
    <row r="87" spans="1:10" s="27" customFormat="1" hidden="1">
      <c r="A87" s="97" t="s">
        <v>143</v>
      </c>
      <c r="B87" s="8" t="s">
        <v>147</v>
      </c>
      <c r="C87" s="9">
        <v>1</v>
      </c>
      <c r="D87" s="8" t="s">
        <v>45</v>
      </c>
      <c r="E87" s="14" t="s">
        <v>121</v>
      </c>
      <c r="F87" s="24">
        <v>3</v>
      </c>
      <c r="G87" s="11" t="s">
        <v>139</v>
      </c>
      <c r="H87" s="9">
        <v>1</v>
      </c>
      <c r="I87" s="9">
        <v>15</v>
      </c>
      <c r="J87" s="9">
        <f t="shared" si="11"/>
        <v>15</v>
      </c>
    </row>
    <row r="88" spans="1:10" s="27" customFormat="1" hidden="1">
      <c r="A88" s="97" t="s">
        <v>143</v>
      </c>
      <c r="B88" s="46" t="s">
        <v>147</v>
      </c>
      <c r="C88" s="47">
        <v>1</v>
      </c>
      <c r="D88" s="46" t="s">
        <v>25</v>
      </c>
      <c r="E88" s="45" t="s">
        <v>124</v>
      </c>
      <c r="F88" s="94">
        <v>3</v>
      </c>
      <c r="G88" s="49" t="s">
        <v>140</v>
      </c>
      <c r="H88" s="47">
        <v>1</v>
      </c>
      <c r="I88" s="9">
        <v>10</v>
      </c>
      <c r="J88" s="47">
        <f>I88-H88+1</f>
        <v>10</v>
      </c>
    </row>
    <row r="89" spans="1:10" s="27" customFormat="1" hidden="1">
      <c r="A89" s="97" t="s">
        <v>143</v>
      </c>
      <c r="B89" s="8" t="s">
        <v>157</v>
      </c>
      <c r="C89" s="9">
        <v>1</v>
      </c>
      <c r="D89" s="8" t="s">
        <v>25</v>
      </c>
      <c r="E89" s="7" t="s">
        <v>23</v>
      </c>
      <c r="F89" s="18">
        <v>4</v>
      </c>
      <c r="G89" s="11" t="s">
        <v>75</v>
      </c>
      <c r="H89" s="9">
        <v>1</v>
      </c>
      <c r="I89" s="9">
        <v>10</v>
      </c>
      <c r="J89" s="9">
        <f>I89-H89+1</f>
        <v>10</v>
      </c>
    </row>
    <row r="90" spans="1:10" s="28" customFormat="1" hidden="1">
      <c r="A90" s="97" t="s">
        <v>143</v>
      </c>
      <c r="B90" s="8" t="s">
        <v>157</v>
      </c>
      <c r="C90" s="9">
        <v>1</v>
      </c>
      <c r="D90" s="8" t="s">
        <v>81</v>
      </c>
      <c r="E90" s="14" t="s">
        <v>110</v>
      </c>
      <c r="F90" s="24">
        <v>4</v>
      </c>
      <c r="G90" s="11" t="s">
        <v>83</v>
      </c>
      <c r="H90" s="9">
        <v>1</v>
      </c>
      <c r="I90" s="9">
        <v>10</v>
      </c>
      <c r="J90" s="9">
        <f>I90-H90+1</f>
        <v>10</v>
      </c>
    </row>
    <row r="91" spans="1:10" s="27" customFormat="1" hidden="1">
      <c r="A91" s="97" t="s">
        <v>143</v>
      </c>
      <c r="B91" s="8" t="s">
        <v>250</v>
      </c>
      <c r="C91" s="9">
        <v>1</v>
      </c>
      <c r="D91" s="8" t="s">
        <v>25</v>
      </c>
      <c r="E91" s="14" t="s">
        <v>256</v>
      </c>
      <c r="F91" s="11">
        <v>4</v>
      </c>
      <c r="G91" s="11" t="s">
        <v>102</v>
      </c>
      <c r="H91" s="9">
        <v>6</v>
      </c>
      <c r="I91" s="9">
        <v>23</v>
      </c>
      <c r="J91" s="9">
        <f>I91-H91+1</f>
        <v>18</v>
      </c>
    </row>
    <row r="92" spans="1:10" s="27" customFormat="1" hidden="1">
      <c r="A92" s="97" t="s">
        <v>143</v>
      </c>
      <c r="B92" s="8" t="s">
        <v>145</v>
      </c>
      <c r="C92" s="9">
        <v>1</v>
      </c>
      <c r="D92" s="8" t="s">
        <v>25</v>
      </c>
      <c r="E92" s="7" t="s">
        <v>43</v>
      </c>
      <c r="F92" s="18">
        <v>5</v>
      </c>
      <c r="G92" s="11" t="s">
        <v>75</v>
      </c>
      <c r="H92" s="9">
        <v>1</v>
      </c>
      <c r="I92" s="9">
        <v>10</v>
      </c>
      <c r="J92" s="9">
        <f>I92-H92+1</f>
        <v>10</v>
      </c>
    </row>
    <row r="93" spans="1:10" s="27" customFormat="1" hidden="1">
      <c r="A93" s="97" t="s">
        <v>143</v>
      </c>
      <c r="B93" s="8" t="s">
        <v>57</v>
      </c>
      <c r="C93" s="9">
        <v>1</v>
      </c>
      <c r="D93" s="8" t="s">
        <v>45</v>
      </c>
      <c r="E93" s="14" t="s">
        <v>111</v>
      </c>
      <c r="F93" s="24">
        <v>5</v>
      </c>
      <c r="G93" s="11" t="s">
        <v>83</v>
      </c>
      <c r="H93" s="9">
        <v>1</v>
      </c>
      <c r="I93" s="9">
        <v>15</v>
      </c>
      <c r="J93" s="9">
        <f t="shared" si="11"/>
        <v>15</v>
      </c>
    </row>
    <row r="94" spans="1:10" s="48" customFormat="1" hidden="1">
      <c r="A94" s="97" t="s">
        <v>143</v>
      </c>
      <c r="B94" s="46" t="s">
        <v>155</v>
      </c>
      <c r="C94" s="47">
        <v>1</v>
      </c>
      <c r="D94" s="46" t="s">
        <v>406</v>
      </c>
      <c r="E94" s="91" t="s">
        <v>407</v>
      </c>
      <c r="F94" s="49">
        <v>6</v>
      </c>
      <c r="G94" s="49" t="s">
        <v>75</v>
      </c>
      <c r="H94" s="47">
        <v>1</v>
      </c>
      <c r="I94" s="47">
        <v>15</v>
      </c>
      <c r="J94" s="47">
        <f t="shared" si="11"/>
        <v>15</v>
      </c>
    </row>
    <row r="95" spans="1:10" s="48" customFormat="1" hidden="1">
      <c r="A95" s="97" t="s">
        <v>143</v>
      </c>
      <c r="B95" s="46" t="s">
        <v>155</v>
      </c>
      <c r="C95" s="47">
        <v>1</v>
      </c>
      <c r="D95" s="46" t="s">
        <v>408</v>
      </c>
      <c r="E95" s="91" t="s">
        <v>409</v>
      </c>
      <c r="F95" s="49">
        <v>6</v>
      </c>
      <c r="G95" s="49" t="s">
        <v>83</v>
      </c>
      <c r="H95" s="47">
        <v>1</v>
      </c>
      <c r="I95" s="47">
        <v>15</v>
      </c>
      <c r="J95" s="47">
        <f t="shared" si="11"/>
        <v>15</v>
      </c>
    </row>
    <row r="96" spans="1:10" s="293" customFormat="1" ht="15.95" customHeight="1">
      <c r="A96" s="292" t="s">
        <v>143</v>
      </c>
      <c r="B96" s="38" t="s">
        <v>247</v>
      </c>
      <c r="C96" s="39"/>
      <c r="D96" s="38" t="s">
        <v>400</v>
      </c>
      <c r="E96" s="40" t="s">
        <v>398</v>
      </c>
      <c r="F96" s="39">
        <v>6</v>
      </c>
      <c r="G96" s="41">
        <v>6</v>
      </c>
      <c r="H96" s="39">
        <v>6</v>
      </c>
      <c r="I96" s="39">
        <v>23</v>
      </c>
      <c r="J96" s="39">
        <f t="shared" si="11"/>
        <v>18</v>
      </c>
    </row>
    <row r="97" spans="1:10" s="40" customFormat="1">
      <c r="A97" s="292" t="s">
        <v>143</v>
      </c>
      <c r="B97" s="38" t="s">
        <v>250</v>
      </c>
      <c r="C97" s="39">
        <v>1</v>
      </c>
      <c r="D97" s="38" t="s">
        <v>413</v>
      </c>
      <c r="E97" s="40" t="s">
        <v>392</v>
      </c>
      <c r="F97" s="41">
        <v>7</v>
      </c>
      <c r="G97" s="41" t="s">
        <v>75</v>
      </c>
      <c r="H97" s="39">
        <v>6</v>
      </c>
      <c r="I97" s="39">
        <v>23</v>
      </c>
      <c r="J97" s="39">
        <f t="shared" si="11"/>
        <v>18</v>
      </c>
    </row>
    <row r="98" spans="1:10" s="287" customFormat="1" hidden="1">
      <c r="A98" s="296" t="s">
        <v>231</v>
      </c>
      <c r="B98" s="89" t="s">
        <v>174</v>
      </c>
      <c r="C98" s="286">
        <v>1</v>
      </c>
      <c r="D98" s="89" t="s">
        <v>49</v>
      </c>
      <c r="E98" s="287" t="s">
        <v>97</v>
      </c>
      <c r="F98" s="286">
        <v>2</v>
      </c>
      <c r="G98" s="87" t="s">
        <v>75</v>
      </c>
      <c r="H98" s="286">
        <v>1</v>
      </c>
      <c r="I98" s="286">
        <v>10</v>
      </c>
      <c r="J98" s="286">
        <f t="shared" si="11"/>
        <v>10</v>
      </c>
    </row>
    <row r="99" spans="1:10" s="298" customFormat="1" hidden="1">
      <c r="A99" s="296" t="s">
        <v>231</v>
      </c>
      <c r="B99" s="89" t="s">
        <v>174</v>
      </c>
      <c r="C99" s="286">
        <v>1</v>
      </c>
      <c r="D99" s="89" t="s">
        <v>141</v>
      </c>
      <c r="E99" s="287" t="s">
        <v>114</v>
      </c>
      <c r="F99" s="286">
        <v>2</v>
      </c>
      <c r="G99" s="87" t="s">
        <v>83</v>
      </c>
      <c r="H99" s="286">
        <v>1</v>
      </c>
      <c r="I99" s="286">
        <v>10</v>
      </c>
      <c r="J99" s="286">
        <f t="shared" si="11"/>
        <v>10</v>
      </c>
    </row>
    <row r="100" spans="1:10" s="287" customFormat="1" hidden="1">
      <c r="A100" s="296" t="s">
        <v>231</v>
      </c>
      <c r="B100" s="89" t="s">
        <v>172</v>
      </c>
      <c r="C100" s="286">
        <v>1</v>
      </c>
      <c r="D100" s="89" t="s">
        <v>49</v>
      </c>
      <c r="E100" s="287" t="s">
        <v>97</v>
      </c>
      <c r="F100" s="286">
        <v>3</v>
      </c>
      <c r="G100" s="87" t="s">
        <v>75</v>
      </c>
      <c r="H100" s="286">
        <v>1</v>
      </c>
      <c r="I100" s="286">
        <v>10</v>
      </c>
      <c r="J100" s="286">
        <f>I100-H100+1</f>
        <v>10</v>
      </c>
    </row>
    <row r="101" spans="1:10" s="298" customFormat="1" hidden="1">
      <c r="A101" s="296" t="s">
        <v>231</v>
      </c>
      <c r="B101" s="89" t="s">
        <v>172</v>
      </c>
      <c r="C101" s="286">
        <v>1</v>
      </c>
      <c r="D101" s="89" t="s">
        <v>141</v>
      </c>
      <c r="E101" s="287" t="s">
        <v>114</v>
      </c>
      <c r="F101" s="286">
        <v>3</v>
      </c>
      <c r="G101" s="87" t="s">
        <v>83</v>
      </c>
      <c r="H101" s="286">
        <v>1</v>
      </c>
      <c r="I101" s="286">
        <v>10</v>
      </c>
      <c r="J101" s="286">
        <f t="shared" si="11"/>
        <v>10</v>
      </c>
    </row>
    <row r="102" spans="1:10" s="287" customFormat="1" hidden="1">
      <c r="A102" s="296" t="s">
        <v>231</v>
      </c>
      <c r="B102" s="89" t="s">
        <v>156</v>
      </c>
      <c r="C102" s="286">
        <v>1</v>
      </c>
      <c r="D102" s="89" t="s">
        <v>81</v>
      </c>
      <c r="E102" s="287" t="s">
        <v>110</v>
      </c>
      <c r="F102" s="286">
        <v>4</v>
      </c>
      <c r="G102" s="87" t="s">
        <v>75</v>
      </c>
      <c r="H102" s="286">
        <v>1</v>
      </c>
      <c r="I102" s="286">
        <v>10</v>
      </c>
      <c r="J102" s="286">
        <f>I102-H102+1</f>
        <v>10</v>
      </c>
    </row>
    <row r="103" spans="1:10" s="287" customFormat="1" hidden="1">
      <c r="A103" s="296" t="s">
        <v>231</v>
      </c>
      <c r="B103" s="89" t="s">
        <v>156</v>
      </c>
      <c r="C103" s="286">
        <v>1</v>
      </c>
      <c r="D103" s="89" t="s">
        <v>25</v>
      </c>
      <c r="E103" s="88" t="s">
        <v>23</v>
      </c>
      <c r="F103" s="299">
        <v>4</v>
      </c>
      <c r="G103" s="87" t="s">
        <v>83</v>
      </c>
      <c r="H103" s="286">
        <v>1</v>
      </c>
      <c r="I103" s="286">
        <v>10</v>
      </c>
      <c r="J103" s="286">
        <f>I103-H103+1</f>
        <v>10</v>
      </c>
    </row>
    <row r="104" spans="1:10" s="287" customFormat="1" hidden="1">
      <c r="A104" s="296" t="s">
        <v>231</v>
      </c>
      <c r="B104" s="89" t="s">
        <v>156</v>
      </c>
      <c r="C104" s="286">
        <v>1</v>
      </c>
      <c r="D104" s="89" t="s">
        <v>49</v>
      </c>
      <c r="E104" s="287" t="s">
        <v>97</v>
      </c>
      <c r="F104" s="286">
        <v>5</v>
      </c>
      <c r="G104" s="87" t="s">
        <v>75</v>
      </c>
      <c r="H104" s="286">
        <v>1</v>
      </c>
      <c r="I104" s="286">
        <v>10</v>
      </c>
      <c r="J104" s="286">
        <f>I104-H104+1</f>
        <v>10</v>
      </c>
    </row>
    <row r="105" spans="1:10" s="298" customFormat="1" hidden="1">
      <c r="A105" s="296" t="s">
        <v>231</v>
      </c>
      <c r="B105" s="89" t="s">
        <v>156</v>
      </c>
      <c r="C105" s="286">
        <v>1</v>
      </c>
      <c r="D105" s="89" t="s">
        <v>141</v>
      </c>
      <c r="E105" s="287" t="s">
        <v>114</v>
      </c>
      <c r="F105" s="286">
        <v>5</v>
      </c>
      <c r="G105" s="87" t="s">
        <v>83</v>
      </c>
      <c r="H105" s="286">
        <v>1</v>
      </c>
      <c r="I105" s="286">
        <v>10</v>
      </c>
      <c r="J105" s="286">
        <f t="shared" si="11"/>
        <v>10</v>
      </c>
    </row>
    <row r="106" spans="1:10" s="288" customFormat="1" ht="15.95" hidden="1" customHeight="1">
      <c r="A106" s="296" t="s">
        <v>231</v>
      </c>
      <c r="B106" s="89" t="s">
        <v>147</v>
      </c>
      <c r="C106" s="286">
        <v>1</v>
      </c>
      <c r="D106" s="89" t="s">
        <v>414</v>
      </c>
      <c r="E106" s="287" t="s">
        <v>409</v>
      </c>
      <c r="F106" s="286">
        <v>6</v>
      </c>
      <c r="G106" s="87" t="s">
        <v>75</v>
      </c>
      <c r="H106" s="286">
        <v>1</v>
      </c>
      <c r="I106" s="286">
        <v>15</v>
      </c>
      <c r="J106" s="286">
        <f t="shared" ref="J106:J113" si="13">I106-H106+1</f>
        <v>15</v>
      </c>
    </row>
    <row r="107" spans="1:10" s="288" customFormat="1" ht="15.95" hidden="1" customHeight="1">
      <c r="A107" s="296" t="s">
        <v>231</v>
      </c>
      <c r="B107" s="89" t="s">
        <v>147</v>
      </c>
      <c r="C107" s="286">
        <v>1</v>
      </c>
      <c r="D107" s="89" t="s">
        <v>30</v>
      </c>
      <c r="E107" s="287" t="s">
        <v>186</v>
      </c>
      <c r="F107" s="286">
        <v>6</v>
      </c>
      <c r="G107" s="87" t="s">
        <v>83</v>
      </c>
      <c r="H107" s="286">
        <v>1</v>
      </c>
      <c r="I107" s="286">
        <v>15</v>
      </c>
      <c r="J107" s="286">
        <f t="shared" si="13"/>
        <v>15</v>
      </c>
    </row>
    <row r="108" spans="1:10" s="294" customFormat="1" ht="15.95" customHeight="1">
      <c r="A108" s="97" t="s">
        <v>231</v>
      </c>
      <c r="B108" s="46" t="s">
        <v>374</v>
      </c>
      <c r="C108" s="47"/>
      <c r="D108" s="46" t="s">
        <v>415</v>
      </c>
      <c r="E108" s="48" t="s">
        <v>398</v>
      </c>
      <c r="F108" s="47">
        <v>3</v>
      </c>
      <c r="G108" s="49" t="s">
        <v>83</v>
      </c>
      <c r="H108" s="47">
        <v>23</v>
      </c>
      <c r="I108" s="47">
        <v>37</v>
      </c>
      <c r="J108" s="47">
        <f t="shared" si="13"/>
        <v>15</v>
      </c>
    </row>
    <row r="109" spans="1:10" s="294" customFormat="1" ht="15.95" customHeight="1">
      <c r="A109" s="97" t="s">
        <v>231</v>
      </c>
      <c r="B109" s="46" t="s">
        <v>248</v>
      </c>
      <c r="C109" s="47"/>
      <c r="D109" s="46" t="s">
        <v>415</v>
      </c>
      <c r="E109" s="48" t="s">
        <v>398</v>
      </c>
      <c r="F109" s="47">
        <v>6</v>
      </c>
      <c r="G109" s="49">
        <v>7</v>
      </c>
      <c r="H109" s="47">
        <v>6</v>
      </c>
      <c r="I109" s="47">
        <v>23</v>
      </c>
      <c r="J109" s="47">
        <f t="shared" si="13"/>
        <v>18</v>
      </c>
    </row>
    <row r="110" spans="1:10" s="294" customFormat="1" ht="15.95" customHeight="1">
      <c r="A110" s="97" t="s">
        <v>231</v>
      </c>
      <c r="B110" s="46" t="s">
        <v>245</v>
      </c>
      <c r="C110" s="47"/>
      <c r="D110" s="46" t="s">
        <v>416</v>
      </c>
      <c r="E110" s="48" t="s">
        <v>398</v>
      </c>
      <c r="F110" s="47">
        <v>7</v>
      </c>
      <c r="G110" s="49">
        <v>2</v>
      </c>
      <c r="H110" s="47">
        <v>6</v>
      </c>
      <c r="I110" s="47">
        <v>23</v>
      </c>
      <c r="J110" s="47">
        <f t="shared" si="13"/>
        <v>18</v>
      </c>
    </row>
    <row r="111" spans="1:10" s="294" customFormat="1" ht="15.95" customHeight="1">
      <c r="A111" s="97" t="s">
        <v>231</v>
      </c>
      <c r="B111" s="46" t="s">
        <v>253</v>
      </c>
      <c r="C111" s="47"/>
      <c r="D111" s="46" t="s">
        <v>417</v>
      </c>
      <c r="E111" s="48" t="s">
        <v>398</v>
      </c>
      <c r="F111" s="47">
        <v>7</v>
      </c>
      <c r="G111" s="49">
        <v>6</v>
      </c>
      <c r="H111" s="47">
        <v>6</v>
      </c>
      <c r="I111" s="47">
        <v>23</v>
      </c>
      <c r="J111" s="47">
        <f t="shared" si="13"/>
        <v>18</v>
      </c>
    </row>
    <row r="112" spans="1:10" s="27" customFormat="1" hidden="1">
      <c r="A112" s="7" t="s">
        <v>142</v>
      </c>
      <c r="B112" s="8" t="s">
        <v>155</v>
      </c>
      <c r="C112" s="9">
        <v>1</v>
      </c>
      <c r="D112" s="8" t="s">
        <v>11</v>
      </c>
      <c r="E112" s="36" t="s">
        <v>118</v>
      </c>
      <c r="F112" s="11">
        <v>2</v>
      </c>
      <c r="G112" s="11" t="s">
        <v>72</v>
      </c>
      <c r="H112" s="9">
        <v>1</v>
      </c>
      <c r="I112" s="9">
        <v>15</v>
      </c>
      <c r="J112" s="9">
        <f t="shared" si="13"/>
        <v>15</v>
      </c>
    </row>
    <row r="113" spans="1:10" s="27" customFormat="1" hidden="1">
      <c r="A113" s="7" t="s">
        <v>142</v>
      </c>
      <c r="B113" s="8" t="s">
        <v>155</v>
      </c>
      <c r="C113" s="9">
        <v>1</v>
      </c>
      <c r="D113" s="8" t="s">
        <v>412</v>
      </c>
      <c r="E113" s="36" t="s">
        <v>396</v>
      </c>
      <c r="F113" s="11">
        <v>2</v>
      </c>
      <c r="G113" s="11" t="s">
        <v>74</v>
      </c>
      <c r="H113" s="9">
        <v>1</v>
      </c>
      <c r="I113" s="9">
        <v>15</v>
      </c>
      <c r="J113" s="9">
        <f t="shared" si="13"/>
        <v>15</v>
      </c>
    </row>
    <row r="114" spans="1:10" s="27" customFormat="1" hidden="1">
      <c r="A114" s="97" t="s">
        <v>142</v>
      </c>
      <c r="B114" s="8" t="s">
        <v>173</v>
      </c>
      <c r="C114" s="9">
        <v>1</v>
      </c>
      <c r="D114" s="8" t="s">
        <v>141</v>
      </c>
      <c r="E114" s="14" t="s">
        <v>114</v>
      </c>
      <c r="F114" s="24">
        <v>3</v>
      </c>
      <c r="G114" s="11" t="s">
        <v>75</v>
      </c>
      <c r="H114" s="9">
        <v>1</v>
      </c>
      <c r="I114" s="9">
        <v>10</v>
      </c>
      <c r="J114" s="9">
        <f t="shared" si="11"/>
        <v>10</v>
      </c>
    </row>
    <row r="115" spans="1:10" s="27" customFormat="1" hidden="1">
      <c r="A115" s="97" t="s">
        <v>142</v>
      </c>
      <c r="B115" s="8" t="s">
        <v>173</v>
      </c>
      <c r="C115" s="9">
        <v>1</v>
      </c>
      <c r="D115" s="8" t="s">
        <v>49</v>
      </c>
      <c r="E115" s="14" t="s">
        <v>97</v>
      </c>
      <c r="F115" s="24">
        <v>3</v>
      </c>
      <c r="G115" s="11" t="s">
        <v>83</v>
      </c>
      <c r="H115" s="9">
        <v>1</v>
      </c>
      <c r="I115" s="9">
        <v>10</v>
      </c>
      <c r="J115" s="9">
        <f>I115-H115+1</f>
        <v>10</v>
      </c>
    </row>
    <row r="116" spans="1:10" s="27" customFormat="1" hidden="1">
      <c r="A116" s="97" t="s">
        <v>142</v>
      </c>
      <c r="B116" s="8" t="s">
        <v>173</v>
      </c>
      <c r="C116" s="9">
        <v>1</v>
      </c>
      <c r="D116" s="8" t="s">
        <v>11</v>
      </c>
      <c r="E116" s="36" t="s">
        <v>118</v>
      </c>
      <c r="F116" s="11">
        <v>4</v>
      </c>
      <c r="G116" s="11" t="s">
        <v>72</v>
      </c>
      <c r="H116" s="9">
        <v>1</v>
      </c>
      <c r="I116" s="9">
        <v>15</v>
      </c>
      <c r="J116" s="9">
        <f>I116-H116+1</f>
        <v>15</v>
      </c>
    </row>
    <row r="117" spans="1:10" s="27" customFormat="1" hidden="1">
      <c r="A117" s="97" t="s">
        <v>142</v>
      </c>
      <c r="B117" s="8" t="s">
        <v>173</v>
      </c>
      <c r="C117" s="9">
        <v>1</v>
      </c>
      <c r="D117" s="8" t="s">
        <v>412</v>
      </c>
      <c r="E117" s="36" t="s">
        <v>396</v>
      </c>
      <c r="F117" s="11">
        <v>4</v>
      </c>
      <c r="G117" s="11" t="s">
        <v>74</v>
      </c>
      <c r="H117" s="9">
        <v>1</v>
      </c>
      <c r="I117" s="9">
        <v>15</v>
      </c>
      <c r="J117" s="9">
        <f>I117-H117+1</f>
        <v>15</v>
      </c>
    </row>
    <row r="118" spans="1:10" s="27" customFormat="1" hidden="1">
      <c r="A118" s="97" t="s">
        <v>142</v>
      </c>
      <c r="B118" s="8" t="s">
        <v>157</v>
      </c>
      <c r="C118" s="9">
        <v>1</v>
      </c>
      <c r="D118" s="8" t="s">
        <v>141</v>
      </c>
      <c r="E118" s="14" t="s">
        <v>114</v>
      </c>
      <c r="F118" s="24">
        <v>5</v>
      </c>
      <c r="G118" s="11" t="s">
        <v>75</v>
      </c>
      <c r="H118" s="9">
        <v>1</v>
      </c>
      <c r="I118" s="9">
        <v>10</v>
      </c>
      <c r="J118" s="9">
        <f t="shared" si="11"/>
        <v>10</v>
      </c>
    </row>
    <row r="119" spans="1:10" s="27" customFormat="1" hidden="1">
      <c r="A119" s="97" t="s">
        <v>142</v>
      </c>
      <c r="B119" s="8" t="s">
        <v>157</v>
      </c>
      <c r="C119" s="9">
        <v>1</v>
      </c>
      <c r="D119" s="8" t="s">
        <v>49</v>
      </c>
      <c r="E119" s="14" t="s">
        <v>97</v>
      </c>
      <c r="F119" s="24">
        <v>5</v>
      </c>
      <c r="G119" s="11" t="s">
        <v>83</v>
      </c>
      <c r="H119" s="9">
        <v>1</v>
      </c>
      <c r="I119" s="9">
        <v>10</v>
      </c>
      <c r="J119" s="9">
        <f t="shared" si="11"/>
        <v>10</v>
      </c>
    </row>
    <row r="120" spans="1:10" s="40" customFormat="1">
      <c r="A120" s="95" t="s">
        <v>142</v>
      </c>
      <c r="B120" s="38" t="s">
        <v>174</v>
      </c>
      <c r="C120" s="39">
        <v>1</v>
      </c>
      <c r="D120" s="38" t="s">
        <v>137</v>
      </c>
      <c r="E120" s="95" t="s">
        <v>138</v>
      </c>
      <c r="F120" s="41">
        <v>3</v>
      </c>
      <c r="G120" s="41" t="s">
        <v>191</v>
      </c>
      <c r="H120" s="39">
        <v>23</v>
      </c>
      <c r="I120" s="39">
        <v>37</v>
      </c>
      <c r="J120" s="39">
        <f t="shared" si="11"/>
        <v>15</v>
      </c>
    </row>
    <row r="121" spans="1:10" s="40" customFormat="1">
      <c r="A121" s="292" t="s">
        <v>142</v>
      </c>
      <c r="B121" s="38" t="s">
        <v>250</v>
      </c>
      <c r="C121" s="39">
        <v>1</v>
      </c>
      <c r="D121" s="38" t="s">
        <v>137</v>
      </c>
      <c r="E121" s="95" t="s">
        <v>138</v>
      </c>
      <c r="F121" s="41">
        <v>6</v>
      </c>
      <c r="G121" s="41" t="s">
        <v>125</v>
      </c>
      <c r="H121" s="39">
        <v>6</v>
      </c>
      <c r="I121" s="39">
        <v>23</v>
      </c>
      <c r="J121" s="39">
        <f t="shared" si="11"/>
        <v>18</v>
      </c>
    </row>
    <row r="122" spans="1:10" s="287" customFormat="1" hidden="1">
      <c r="A122" s="88" t="s">
        <v>232</v>
      </c>
      <c r="B122" s="89" t="s">
        <v>154</v>
      </c>
      <c r="C122" s="286">
        <v>1</v>
      </c>
      <c r="D122" s="89" t="s">
        <v>412</v>
      </c>
      <c r="E122" s="289" t="s">
        <v>396</v>
      </c>
      <c r="F122" s="87">
        <v>2</v>
      </c>
      <c r="G122" s="87" t="s">
        <v>72</v>
      </c>
      <c r="H122" s="286">
        <v>1</v>
      </c>
      <c r="I122" s="286">
        <v>15</v>
      </c>
      <c r="J122" s="286">
        <f t="shared" si="11"/>
        <v>15</v>
      </c>
    </row>
    <row r="123" spans="1:10" s="287" customFormat="1" hidden="1">
      <c r="A123" s="88" t="s">
        <v>232</v>
      </c>
      <c r="B123" s="89" t="s">
        <v>154</v>
      </c>
      <c r="C123" s="286">
        <v>1</v>
      </c>
      <c r="D123" s="89" t="s">
        <v>11</v>
      </c>
      <c r="E123" s="289" t="s">
        <v>118</v>
      </c>
      <c r="F123" s="87">
        <v>2</v>
      </c>
      <c r="G123" s="87" t="s">
        <v>74</v>
      </c>
      <c r="H123" s="286">
        <v>1</v>
      </c>
      <c r="I123" s="286">
        <v>15</v>
      </c>
      <c r="J123" s="286">
        <f t="shared" si="11"/>
        <v>15</v>
      </c>
    </row>
    <row r="124" spans="1:10" s="48" customFormat="1">
      <c r="A124" s="45" t="s">
        <v>232</v>
      </c>
      <c r="B124" s="46" t="s">
        <v>247</v>
      </c>
      <c r="C124" s="47">
        <v>1</v>
      </c>
      <c r="D124" s="46" t="s">
        <v>418</v>
      </c>
      <c r="E124" s="48" t="s">
        <v>392</v>
      </c>
      <c r="F124" s="49">
        <v>3</v>
      </c>
      <c r="G124" s="49" t="s">
        <v>191</v>
      </c>
      <c r="H124" s="47">
        <v>6</v>
      </c>
      <c r="I124" s="47">
        <v>23</v>
      </c>
      <c r="J124" s="47">
        <f t="shared" si="11"/>
        <v>18</v>
      </c>
    </row>
    <row r="125" spans="1:10" s="48" customFormat="1">
      <c r="A125" s="45" t="s">
        <v>232</v>
      </c>
      <c r="B125" s="46" t="s">
        <v>410</v>
      </c>
      <c r="C125" s="47">
        <v>1</v>
      </c>
      <c r="D125" s="46" t="s">
        <v>13</v>
      </c>
      <c r="E125" s="91" t="s">
        <v>114</v>
      </c>
      <c r="F125" s="49">
        <v>3</v>
      </c>
      <c r="G125" s="49" t="s">
        <v>140</v>
      </c>
      <c r="H125" s="47">
        <v>5</v>
      </c>
      <c r="I125" s="47">
        <v>14</v>
      </c>
      <c r="J125" s="47">
        <f t="shared" si="11"/>
        <v>10</v>
      </c>
    </row>
    <row r="126" spans="1:10" s="48" customFormat="1">
      <c r="A126" s="45" t="s">
        <v>232</v>
      </c>
      <c r="B126" s="46" t="s">
        <v>246</v>
      </c>
      <c r="C126" s="47">
        <v>1</v>
      </c>
      <c r="D126" s="46" t="s">
        <v>137</v>
      </c>
      <c r="E126" s="45" t="s">
        <v>138</v>
      </c>
      <c r="F126" s="49">
        <v>4</v>
      </c>
      <c r="G126" s="49" t="s">
        <v>125</v>
      </c>
      <c r="H126" s="47">
        <v>6</v>
      </c>
      <c r="I126" s="47">
        <v>23</v>
      </c>
      <c r="J126" s="47">
        <f t="shared" si="11"/>
        <v>18</v>
      </c>
    </row>
    <row r="127" spans="1:10" s="48" customFormat="1">
      <c r="A127" s="45" t="s">
        <v>232</v>
      </c>
      <c r="B127" s="46" t="s">
        <v>247</v>
      </c>
      <c r="C127" s="47">
        <v>1</v>
      </c>
      <c r="D127" s="46" t="s">
        <v>46</v>
      </c>
      <c r="E127" s="48" t="s">
        <v>256</v>
      </c>
      <c r="F127" s="49">
        <v>5</v>
      </c>
      <c r="G127" s="49" t="s">
        <v>73</v>
      </c>
      <c r="H127" s="47">
        <v>6</v>
      </c>
      <c r="I127" s="47">
        <v>23</v>
      </c>
      <c r="J127" s="47">
        <f t="shared" si="11"/>
        <v>18</v>
      </c>
    </row>
    <row r="128" spans="1:10" s="48" customFormat="1">
      <c r="A128" s="45" t="s">
        <v>232</v>
      </c>
      <c r="B128" s="46" t="s">
        <v>247</v>
      </c>
      <c r="C128" s="47">
        <v>1</v>
      </c>
      <c r="D128" s="46" t="s">
        <v>137</v>
      </c>
      <c r="E128" s="45" t="s">
        <v>138</v>
      </c>
      <c r="F128" s="49">
        <v>5</v>
      </c>
      <c r="G128" s="49" t="s">
        <v>125</v>
      </c>
      <c r="H128" s="47">
        <v>6</v>
      </c>
      <c r="I128" s="47">
        <v>23</v>
      </c>
      <c r="J128" s="47">
        <f t="shared" si="11"/>
        <v>18</v>
      </c>
    </row>
    <row r="129" spans="1:11" s="48" customFormat="1" hidden="1">
      <c r="A129" s="45" t="s">
        <v>232</v>
      </c>
      <c r="B129" s="46" t="s">
        <v>147</v>
      </c>
      <c r="C129" s="47">
        <v>1</v>
      </c>
      <c r="D129" s="46" t="s">
        <v>11</v>
      </c>
      <c r="E129" s="91" t="s">
        <v>118</v>
      </c>
      <c r="F129" s="49">
        <v>5</v>
      </c>
      <c r="G129" s="49" t="s">
        <v>102</v>
      </c>
      <c r="H129" s="47">
        <v>2</v>
      </c>
      <c r="I129" s="47">
        <v>16</v>
      </c>
      <c r="J129" s="47">
        <f t="shared" si="11"/>
        <v>15</v>
      </c>
    </row>
    <row r="130" spans="1:11" s="48" customFormat="1">
      <c r="A130" s="45" t="s">
        <v>232</v>
      </c>
      <c r="B130" s="46" t="s">
        <v>419</v>
      </c>
      <c r="C130" s="47">
        <v>1</v>
      </c>
      <c r="D130" s="46" t="s">
        <v>11</v>
      </c>
      <c r="E130" s="91" t="s">
        <v>316</v>
      </c>
      <c r="F130" s="49">
        <v>5</v>
      </c>
      <c r="G130" s="49" t="s">
        <v>317</v>
      </c>
      <c r="H130" s="47">
        <v>5</v>
      </c>
      <c r="I130" s="47">
        <v>14</v>
      </c>
      <c r="J130" s="47">
        <f>I130-H130+1</f>
        <v>10</v>
      </c>
      <c r="K130" s="105"/>
    </row>
    <row r="131" spans="1:11" s="40" customFormat="1">
      <c r="A131" s="95" t="s">
        <v>259</v>
      </c>
      <c r="B131" s="38" t="s">
        <v>249</v>
      </c>
      <c r="C131" s="39">
        <v>1</v>
      </c>
      <c r="D131" s="38" t="s">
        <v>405</v>
      </c>
      <c r="E131" s="40" t="s">
        <v>394</v>
      </c>
      <c r="F131" s="41">
        <v>2</v>
      </c>
      <c r="G131" s="41" t="s">
        <v>75</v>
      </c>
      <c r="H131" s="39">
        <v>6</v>
      </c>
      <c r="I131" s="39">
        <v>23</v>
      </c>
      <c r="J131" s="39">
        <f>I131-H131+1</f>
        <v>18</v>
      </c>
    </row>
    <row r="132" spans="1:11" s="40" customFormat="1">
      <c r="A132" s="95" t="s">
        <v>259</v>
      </c>
      <c r="B132" s="38" t="s">
        <v>249</v>
      </c>
      <c r="C132" s="39">
        <v>1</v>
      </c>
      <c r="D132" s="38" t="s">
        <v>420</v>
      </c>
      <c r="E132" s="40" t="s">
        <v>392</v>
      </c>
      <c r="F132" s="41">
        <v>2</v>
      </c>
      <c r="G132" s="41" t="s">
        <v>83</v>
      </c>
      <c r="H132" s="39">
        <v>6</v>
      </c>
      <c r="I132" s="39">
        <v>23</v>
      </c>
      <c r="J132" s="39">
        <f>I132-H132+1</f>
        <v>18</v>
      </c>
    </row>
    <row r="133" spans="1:11" s="40" customFormat="1">
      <c r="A133" s="95" t="s">
        <v>259</v>
      </c>
      <c r="B133" s="38" t="s">
        <v>275</v>
      </c>
      <c r="C133" s="39"/>
      <c r="D133" s="38" t="s">
        <v>421</v>
      </c>
      <c r="E133" s="40" t="s">
        <v>398</v>
      </c>
      <c r="F133" s="41">
        <v>3</v>
      </c>
      <c r="G133" s="41">
        <v>6</v>
      </c>
      <c r="H133" s="39">
        <v>6</v>
      </c>
      <c r="I133" s="39">
        <v>23</v>
      </c>
      <c r="J133" s="39">
        <f>I133-H133+1</f>
        <v>18</v>
      </c>
    </row>
    <row r="134" spans="1:11" s="297" customFormat="1">
      <c r="A134" s="95" t="s">
        <v>259</v>
      </c>
      <c r="B134" s="38" t="s">
        <v>249</v>
      </c>
      <c r="C134" s="39">
        <v>1</v>
      </c>
      <c r="D134" s="38" t="s">
        <v>26</v>
      </c>
      <c r="E134" s="95" t="s">
        <v>138</v>
      </c>
      <c r="F134" s="41">
        <v>5</v>
      </c>
      <c r="G134" s="41" t="s">
        <v>82</v>
      </c>
      <c r="H134" s="39">
        <v>6</v>
      </c>
      <c r="I134" s="39">
        <v>23</v>
      </c>
      <c r="J134" s="39">
        <f t="shared" ref="J134:J140" si="14">I134-H134+1</f>
        <v>18</v>
      </c>
    </row>
    <row r="135" spans="1:11" s="40" customFormat="1">
      <c r="A135" s="95" t="s">
        <v>259</v>
      </c>
      <c r="B135" s="38" t="s">
        <v>249</v>
      </c>
      <c r="C135" s="39">
        <v>1</v>
      </c>
      <c r="D135" s="38" t="s">
        <v>46</v>
      </c>
      <c r="E135" s="40" t="s">
        <v>256</v>
      </c>
      <c r="F135" s="41">
        <v>5</v>
      </c>
      <c r="G135" s="41" t="s">
        <v>74</v>
      </c>
      <c r="H135" s="39">
        <v>6</v>
      </c>
      <c r="I135" s="39">
        <v>23</v>
      </c>
      <c r="J135" s="39">
        <f t="shared" si="14"/>
        <v>18</v>
      </c>
    </row>
    <row r="136" spans="1:11" s="40" customFormat="1">
      <c r="A136" s="95" t="s">
        <v>259</v>
      </c>
      <c r="B136" s="38" t="s">
        <v>250</v>
      </c>
      <c r="C136" s="39">
        <v>1</v>
      </c>
      <c r="D136" s="38" t="s">
        <v>393</v>
      </c>
      <c r="E136" s="40" t="s">
        <v>394</v>
      </c>
      <c r="F136" s="41">
        <v>4</v>
      </c>
      <c r="G136" s="41" t="s">
        <v>83</v>
      </c>
      <c r="H136" s="39">
        <v>6</v>
      </c>
      <c r="I136" s="39">
        <v>23</v>
      </c>
      <c r="J136" s="39">
        <f t="shared" si="14"/>
        <v>18</v>
      </c>
    </row>
    <row r="137" spans="1:11" s="48" customFormat="1">
      <c r="A137" s="45" t="s">
        <v>260</v>
      </c>
      <c r="B137" s="46" t="s">
        <v>249</v>
      </c>
      <c r="C137" s="47">
        <v>1</v>
      </c>
      <c r="D137" s="46" t="s">
        <v>420</v>
      </c>
      <c r="E137" s="48" t="s">
        <v>392</v>
      </c>
      <c r="F137" s="49">
        <v>2</v>
      </c>
      <c r="G137" s="49" t="s">
        <v>75</v>
      </c>
      <c r="H137" s="47">
        <v>6</v>
      </c>
      <c r="I137" s="47">
        <v>23</v>
      </c>
      <c r="J137" s="47">
        <f t="shared" si="14"/>
        <v>18</v>
      </c>
    </row>
    <row r="138" spans="1:11" s="48" customFormat="1">
      <c r="A138" s="45" t="s">
        <v>260</v>
      </c>
      <c r="B138" s="46" t="s">
        <v>249</v>
      </c>
      <c r="C138" s="47">
        <v>1</v>
      </c>
      <c r="D138" s="46" t="s">
        <v>405</v>
      </c>
      <c r="E138" s="48" t="s">
        <v>394</v>
      </c>
      <c r="F138" s="49">
        <v>2</v>
      </c>
      <c r="G138" s="49" t="s">
        <v>83</v>
      </c>
      <c r="H138" s="47">
        <v>6</v>
      </c>
      <c r="I138" s="47">
        <v>23</v>
      </c>
      <c r="J138" s="47">
        <f t="shared" si="14"/>
        <v>18</v>
      </c>
    </row>
    <row r="139" spans="1:11" s="48" customFormat="1">
      <c r="A139" s="45" t="s">
        <v>260</v>
      </c>
      <c r="B139" s="46" t="s">
        <v>372</v>
      </c>
      <c r="C139" s="47">
        <v>1</v>
      </c>
      <c r="D139" s="46" t="s">
        <v>405</v>
      </c>
      <c r="E139" s="48" t="s">
        <v>394</v>
      </c>
      <c r="F139" s="49">
        <v>3</v>
      </c>
      <c r="G139" s="49" t="s">
        <v>191</v>
      </c>
      <c r="H139" s="47">
        <v>28</v>
      </c>
      <c r="I139" s="47">
        <v>37</v>
      </c>
      <c r="J139" s="47">
        <f t="shared" ref="J139" si="15">I139-H139+1</f>
        <v>10</v>
      </c>
    </row>
    <row r="140" spans="1:11" s="48" customFormat="1">
      <c r="A140" s="45" t="s">
        <v>260</v>
      </c>
      <c r="B140" s="46" t="s">
        <v>252</v>
      </c>
      <c r="C140" s="47">
        <v>1</v>
      </c>
      <c r="D140" s="46" t="s">
        <v>46</v>
      </c>
      <c r="E140" s="48" t="s">
        <v>256</v>
      </c>
      <c r="F140" s="49">
        <v>5</v>
      </c>
      <c r="G140" s="49" t="s">
        <v>72</v>
      </c>
      <c r="H140" s="47">
        <v>6</v>
      </c>
      <c r="I140" s="47">
        <v>23</v>
      </c>
      <c r="J140" s="47">
        <f t="shared" si="14"/>
        <v>18</v>
      </c>
    </row>
    <row r="141" spans="1:11" s="40" customFormat="1">
      <c r="A141" s="95" t="s">
        <v>279</v>
      </c>
      <c r="B141" s="40" t="s">
        <v>190</v>
      </c>
      <c r="C141" s="39">
        <v>1</v>
      </c>
      <c r="D141" s="38"/>
      <c r="F141" s="41">
        <v>2</v>
      </c>
      <c r="G141" s="41" t="s">
        <v>191</v>
      </c>
      <c r="H141" s="39">
        <v>1</v>
      </c>
      <c r="I141" s="39">
        <v>15</v>
      </c>
      <c r="J141" s="39">
        <f t="shared" si="11"/>
        <v>15</v>
      </c>
    </row>
    <row r="142" spans="1:11" s="40" customFormat="1">
      <c r="A142" s="95" t="s">
        <v>279</v>
      </c>
      <c r="B142" s="38" t="s">
        <v>275</v>
      </c>
      <c r="C142" s="39">
        <v>1</v>
      </c>
      <c r="D142" s="38" t="s">
        <v>49</v>
      </c>
      <c r="E142" s="40" t="s">
        <v>55</v>
      </c>
      <c r="F142" s="41">
        <v>2</v>
      </c>
      <c r="G142" s="41" t="s">
        <v>255</v>
      </c>
      <c r="H142" s="39">
        <v>5</v>
      </c>
      <c r="I142" s="39">
        <v>23</v>
      </c>
      <c r="J142" s="39">
        <f>I142-H142+1</f>
        <v>19</v>
      </c>
    </row>
    <row r="143" spans="1:11" s="40" customFormat="1">
      <c r="A143" s="95" t="s">
        <v>279</v>
      </c>
      <c r="B143" s="40" t="s">
        <v>190</v>
      </c>
      <c r="C143" s="39">
        <v>1</v>
      </c>
      <c r="D143" s="38"/>
      <c r="F143" s="41">
        <v>3</v>
      </c>
      <c r="G143" s="41" t="s">
        <v>191</v>
      </c>
      <c r="H143" s="39">
        <v>1</v>
      </c>
      <c r="I143" s="39">
        <v>15</v>
      </c>
      <c r="J143" s="39">
        <f t="shared" ref="J143:J147" si="16">I143-H143+1</f>
        <v>15</v>
      </c>
    </row>
    <row r="144" spans="1:11" s="40" customFormat="1">
      <c r="A144" s="95" t="s">
        <v>279</v>
      </c>
      <c r="B144" s="38" t="s">
        <v>275</v>
      </c>
      <c r="C144" s="39">
        <v>1</v>
      </c>
      <c r="D144" s="38"/>
      <c r="F144" s="41">
        <v>3</v>
      </c>
      <c r="G144" s="41" t="s">
        <v>194</v>
      </c>
      <c r="H144" s="39">
        <v>5</v>
      </c>
      <c r="I144" s="39">
        <v>23</v>
      </c>
      <c r="J144" s="39">
        <f>I144-H144+1</f>
        <v>19</v>
      </c>
    </row>
    <row r="145" spans="1:10" s="40" customFormat="1">
      <c r="A145" s="95" t="s">
        <v>279</v>
      </c>
      <c r="B145" s="38" t="s">
        <v>275</v>
      </c>
      <c r="C145" s="39">
        <v>1</v>
      </c>
      <c r="D145" s="38"/>
      <c r="F145" s="41">
        <v>4</v>
      </c>
      <c r="G145" s="41" t="s">
        <v>191</v>
      </c>
      <c r="H145" s="39">
        <v>5</v>
      </c>
      <c r="I145" s="39">
        <v>23</v>
      </c>
      <c r="J145" s="39">
        <f>I145-H145+1</f>
        <v>19</v>
      </c>
    </row>
    <row r="146" spans="1:10" s="40" customFormat="1">
      <c r="A146" s="95" t="s">
        <v>279</v>
      </c>
      <c r="B146" s="38" t="s">
        <v>422</v>
      </c>
      <c r="C146" s="39">
        <v>1</v>
      </c>
      <c r="D146" s="38"/>
      <c r="F146" s="41">
        <v>4</v>
      </c>
      <c r="G146" s="41" t="s">
        <v>194</v>
      </c>
      <c r="H146" s="39">
        <v>1</v>
      </c>
      <c r="I146" s="39">
        <v>15</v>
      </c>
      <c r="J146" s="39">
        <f t="shared" ref="J146" si="17">I146-H146+1</f>
        <v>15</v>
      </c>
    </row>
    <row r="147" spans="1:10" s="40" customFormat="1">
      <c r="A147" s="95" t="s">
        <v>279</v>
      </c>
      <c r="B147" s="40" t="s">
        <v>190</v>
      </c>
      <c r="C147" s="39">
        <v>1</v>
      </c>
      <c r="D147" s="38"/>
      <c r="F147" s="41">
        <v>5</v>
      </c>
      <c r="G147" s="41" t="s">
        <v>191</v>
      </c>
      <c r="H147" s="39">
        <v>1</v>
      </c>
      <c r="I147" s="39">
        <v>15</v>
      </c>
      <c r="J147" s="39">
        <f t="shared" si="16"/>
        <v>15</v>
      </c>
    </row>
    <row r="148" spans="1:10" s="40" customFormat="1">
      <c r="A148" s="95" t="s">
        <v>279</v>
      </c>
      <c r="B148" s="38" t="s">
        <v>275</v>
      </c>
      <c r="C148" s="39">
        <v>1</v>
      </c>
      <c r="D148" s="38"/>
      <c r="F148" s="41">
        <v>5</v>
      </c>
      <c r="G148" s="41" t="s">
        <v>194</v>
      </c>
      <c r="H148" s="39">
        <v>5</v>
      </c>
      <c r="I148" s="39">
        <v>23</v>
      </c>
      <c r="J148" s="39">
        <f>I148-H148+1</f>
        <v>19</v>
      </c>
    </row>
    <row r="149" spans="1:10" s="40" customFormat="1">
      <c r="A149" s="95" t="s">
        <v>279</v>
      </c>
      <c r="B149" s="40" t="s">
        <v>190</v>
      </c>
      <c r="C149" s="39">
        <v>1</v>
      </c>
      <c r="D149" s="38"/>
      <c r="F149" s="41">
        <v>6</v>
      </c>
      <c r="G149" s="41" t="s">
        <v>191</v>
      </c>
      <c r="H149" s="39">
        <v>1</v>
      </c>
      <c r="I149" s="39">
        <v>15</v>
      </c>
      <c r="J149" s="39">
        <f t="shared" ref="J149:J152" si="18">I149-H149+1</f>
        <v>15</v>
      </c>
    </row>
    <row r="150" spans="1:10" s="40" customFormat="1">
      <c r="A150" s="95" t="s">
        <v>279</v>
      </c>
      <c r="B150" s="38" t="s">
        <v>275</v>
      </c>
      <c r="C150" s="39">
        <v>1</v>
      </c>
      <c r="D150" s="38" t="s">
        <v>46</v>
      </c>
      <c r="E150" s="40" t="s">
        <v>276</v>
      </c>
      <c r="F150" s="41">
        <v>7</v>
      </c>
      <c r="G150" s="41" t="s">
        <v>75</v>
      </c>
      <c r="H150" s="39">
        <v>5</v>
      </c>
      <c r="I150" s="39">
        <v>23</v>
      </c>
      <c r="J150" s="39">
        <f t="shared" si="18"/>
        <v>19</v>
      </c>
    </row>
    <row r="151" spans="1:10" s="40" customFormat="1">
      <c r="A151" s="95" t="s">
        <v>279</v>
      </c>
      <c r="B151" s="38" t="s">
        <v>275</v>
      </c>
      <c r="C151" s="39">
        <v>1</v>
      </c>
      <c r="D151" s="38" t="s">
        <v>30</v>
      </c>
      <c r="E151" s="40" t="s">
        <v>256</v>
      </c>
      <c r="F151" s="41">
        <v>6</v>
      </c>
      <c r="G151" s="41" t="s">
        <v>257</v>
      </c>
      <c r="H151" s="39">
        <v>5</v>
      </c>
      <c r="I151" s="39">
        <v>23</v>
      </c>
      <c r="J151" s="39">
        <f t="shared" si="18"/>
        <v>19</v>
      </c>
    </row>
    <row r="152" spans="1:10" s="40" customFormat="1">
      <c r="A152" s="95" t="s">
        <v>279</v>
      </c>
      <c r="B152" s="38" t="s">
        <v>275</v>
      </c>
      <c r="C152" s="39">
        <v>1</v>
      </c>
      <c r="D152" s="38" t="s">
        <v>46</v>
      </c>
      <c r="E152" s="40" t="s">
        <v>276</v>
      </c>
      <c r="F152" s="41">
        <v>7</v>
      </c>
      <c r="G152" s="41" t="s">
        <v>75</v>
      </c>
      <c r="H152" s="39">
        <v>5</v>
      </c>
      <c r="I152" s="39">
        <v>23</v>
      </c>
      <c r="J152" s="39">
        <f t="shared" si="18"/>
        <v>19</v>
      </c>
    </row>
    <row r="153" spans="1:10" s="27" customFormat="1" hidden="1">
      <c r="A153" s="97" t="s">
        <v>218</v>
      </c>
      <c r="B153" s="8" t="s">
        <v>190</v>
      </c>
      <c r="C153" s="9">
        <v>1</v>
      </c>
      <c r="D153" s="8" t="s">
        <v>38</v>
      </c>
      <c r="E153" s="14" t="s">
        <v>216</v>
      </c>
      <c r="F153" s="24">
        <v>4</v>
      </c>
      <c r="G153" s="11" t="s">
        <v>95</v>
      </c>
      <c r="H153" s="9">
        <v>1</v>
      </c>
      <c r="I153" s="9">
        <v>15</v>
      </c>
      <c r="J153" s="9">
        <f t="shared" si="11"/>
        <v>15</v>
      </c>
    </row>
    <row r="154" spans="1:10" s="27" customFormat="1" hidden="1">
      <c r="A154" s="97" t="s">
        <v>218</v>
      </c>
      <c r="B154" s="8" t="s">
        <v>190</v>
      </c>
      <c r="C154" s="9">
        <v>1</v>
      </c>
      <c r="D154" s="8" t="s">
        <v>38</v>
      </c>
      <c r="E154" s="14" t="s">
        <v>216</v>
      </c>
      <c r="F154" s="24">
        <v>6</v>
      </c>
      <c r="G154" s="11" t="s">
        <v>217</v>
      </c>
      <c r="H154" s="9">
        <v>1</v>
      </c>
      <c r="I154" s="9">
        <v>15</v>
      </c>
      <c r="J154" s="9">
        <f t="shared" ref="J154:J235" si="19">I154-H154+1</f>
        <v>15</v>
      </c>
    </row>
    <row r="155" spans="1:10" s="27" customFormat="1" hidden="1">
      <c r="A155" s="97" t="s">
        <v>218</v>
      </c>
      <c r="B155" s="8" t="s">
        <v>190</v>
      </c>
      <c r="C155" s="9">
        <v>1</v>
      </c>
      <c r="D155" s="8" t="s">
        <v>38</v>
      </c>
      <c r="E155" s="14" t="s">
        <v>216</v>
      </c>
      <c r="F155" s="24">
        <v>7</v>
      </c>
      <c r="G155" s="11" t="s">
        <v>95</v>
      </c>
      <c r="H155" s="9">
        <v>1</v>
      </c>
      <c r="I155" s="9">
        <v>15</v>
      </c>
      <c r="J155" s="9">
        <f t="shared" si="19"/>
        <v>15</v>
      </c>
    </row>
    <row r="156" spans="1:10" s="287" customFormat="1" hidden="1">
      <c r="A156" s="300" t="s">
        <v>227</v>
      </c>
      <c r="B156" s="89" t="s">
        <v>144</v>
      </c>
      <c r="C156" s="286">
        <v>1</v>
      </c>
      <c r="D156" s="89" t="s">
        <v>41</v>
      </c>
      <c r="E156" s="287" t="s">
        <v>117</v>
      </c>
      <c r="F156" s="286">
        <v>4</v>
      </c>
      <c r="G156" s="87" t="s">
        <v>75</v>
      </c>
      <c r="H156" s="286">
        <v>1</v>
      </c>
      <c r="I156" s="286">
        <v>15</v>
      </c>
      <c r="J156" s="286">
        <f t="shared" si="19"/>
        <v>15</v>
      </c>
    </row>
    <row r="157" spans="1:10" s="287" customFormat="1" hidden="1">
      <c r="A157" s="300" t="s">
        <v>227</v>
      </c>
      <c r="B157" s="89" t="s">
        <v>145</v>
      </c>
      <c r="C157" s="286">
        <v>1</v>
      </c>
      <c r="D157" s="89" t="s">
        <v>41</v>
      </c>
      <c r="E157" s="287" t="s">
        <v>117</v>
      </c>
      <c r="F157" s="286">
        <v>4</v>
      </c>
      <c r="G157" s="87" t="s">
        <v>83</v>
      </c>
      <c r="H157" s="286">
        <v>1</v>
      </c>
      <c r="I157" s="286">
        <v>15</v>
      </c>
      <c r="J157" s="286">
        <f t="shared" si="19"/>
        <v>15</v>
      </c>
    </row>
    <row r="158" spans="1:10" s="287" customFormat="1" hidden="1">
      <c r="A158" s="300" t="s">
        <v>227</v>
      </c>
      <c r="B158" s="89" t="s">
        <v>147</v>
      </c>
      <c r="C158" s="286">
        <v>1</v>
      </c>
      <c r="D158" s="290" t="s">
        <v>41</v>
      </c>
      <c r="E158" s="290" t="s">
        <v>9</v>
      </c>
      <c r="F158" s="87">
        <v>6</v>
      </c>
      <c r="G158" s="87" t="s">
        <v>281</v>
      </c>
      <c r="H158" s="286">
        <v>1</v>
      </c>
      <c r="I158" s="286">
        <v>10</v>
      </c>
      <c r="J158" s="286">
        <f t="shared" si="19"/>
        <v>10</v>
      </c>
    </row>
    <row r="159" spans="1:10" s="287" customFormat="1" hidden="1">
      <c r="A159" s="300" t="s">
        <v>227</v>
      </c>
      <c r="B159" s="89" t="s">
        <v>166</v>
      </c>
      <c r="C159" s="286">
        <v>1</v>
      </c>
      <c r="D159" s="89" t="s">
        <v>45</v>
      </c>
      <c r="E159" s="290" t="s">
        <v>167</v>
      </c>
      <c r="F159" s="286">
        <v>5</v>
      </c>
      <c r="G159" s="87" t="s">
        <v>139</v>
      </c>
      <c r="H159" s="286"/>
      <c r="I159" s="286"/>
      <c r="J159" s="286">
        <f t="shared" si="19"/>
        <v>1</v>
      </c>
    </row>
    <row r="160" spans="1:10" s="40" customFormat="1" hidden="1">
      <c r="A160" s="301" t="s">
        <v>225</v>
      </c>
      <c r="B160" s="38" t="s">
        <v>57</v>
      </c>
      <c r="C160" s="39">
        <v>1</v>
      </c>
      <c r="D160" s="302" t="s">
        <v>13</v>
      </c>
      <c r="E160" s="302" t="s">
        <v>116</v>
      </c>
      <c r="F160" s="41">
        <v>4</v>
      </c>
      <c r="G160" s="41" t="s">
        <v>75</v>
      </c>
      <c r="H160" s="39">
        <v>1</v>
      </c>
      <c r="I160" s="39">
        <v>15</v>
      </c>
      <c r="J160" s="39">
        <f t="shared" si="19"/>
        <v>15</v>
      </c>
    </row>
    <row r="161" spans="1:13" s="40" customFormat="1" hidden="1">
      <c r="A161" s="301" t="s">
        <v>225</v>
      </c>
      <c r="B161" s="38" t="s">
        <v>56</v>
      </c>
      <c r="C161" s="39">
        <v>1</v>
      </c>
      <c r="D161" s="38" t="s">
        <v>13</v>
      </c>
      <c r="E161" s="302" t="s">
        <v>116</v>
      </c>
      <c r="F161" s="41">
        <v>4</v>
      </c>
      <c r="G161" s="41" t="s">
        <v>83</v>
      </c>
      <c r="H161" s="39">
        <v>1</v>
      </c>
      <c r="I161" s="39">
        <v>15</v>
      </c>
      <c r="J161" s="39">
        <f t="shared" si="19"/>
        <v>15</v>
      </c>
    </row>
    <row r="162" spans="1:13" s="40" customFormat="1" hidden="1">
      <c r="A162" s="301" t="s">
        <v>225</v>
      </c>
      <c r="B162" s="38" t="s">
        <v>147</v>
      </c>
      <c r="C162" s="39">
        <v>1</v>
      </c>
      <c r="D162" s="302" t="s">
        <v>13</v>
      </c>
      <c r="E162" s="302" t="s">
        <v>116</v>
      </c>
      <c r="F162" s="41">
        <v>4</v>
      </c>
      <c r="G162" s="41" t="s">
        <v>139</v>
      </c>
      <c r="H162" s="39">
        <v>1</v>
      </c>
      <c r="I162" s="39">
        <v>15</v>
      </c>
      <c r="J162" s="39">
        <f t="shared" si="19"/>
        <v>15</v>
      </c>
    </row>
    <row r="163" spans="1:13" s="40" customFormat="1" hidden="1">
      <c r="A163" s="301" t="s">
        <v>225</v>
      </c>
      <c r="B163" s="38" t="s">
        <v>162</v>
      </c>
      <c r="C163" s="39">
        <v>1</v>
      </c>
      <c r="D163" s="38" t="s">
        <v>60</v>
      </c>
      <c r="E163" s="302" t="s">
        <v>116</v>
      </c>
      <c r="F163" s="41">
        <v>5</v>
      </c>
      <c r="G163" s="41" t="s">
        <v>192</v>
      </c>
      <c r="H163" s="39">
        <v>8</v>
      </c>
      <c r="I163" s="39">
        <v>15</v>
      </c>
      <c r="J163" s="39">
        <f t="shared" si="19"/>
        <v>8</v>
      </c>
    </row>
    <row r="164" spans="1:13" s="40" customFormat="1" hidden="1">
      <c r="A164" s="301" t="s">
        <v>225</v>
      </c>
      <c r="B164" s="38" t="s">
        <v>58</v>
      </c>
      <c r="C164" s="39">
        <v>1</v>
      </c>
      <c r="D164" s="38" t="s">
        <v>60</v>
      </c>
      <c r="E164" s="302" t="s">
        <v>116</v>
      </c>
      <c r="F164" s="41">
        <v>6</v>
      </c>
      <c r="G164" s="41" t="s">
        <v>83</v>
      </c>
      <c r="H164" s="39">
        <v>1</v>
      </c>
      <c r="I164" s="39">
        <v>15</v>
      </c>
      <c r="J164" s="39">
        <f t="shared" si="19"/>
        <v>15</v>
      </c>
    </row>
    <row r="165" spans="1:13" s="27" customFormat="1" hidden="1">
      <c r="A165" s="30" t="s">
        <v>226</v>
      </c>
      <c r="B165" s="8" t="s">
        <v>147</v>
      </c>
      <c r="C165" s="9">
        <v>1</v>
      </c>
      <c r="D165" s="10" t="s">
        <v>24</v>
      </c>
      <c r="E165" s="29" t="s">
        <v>117</v>
      </c>
      <c r="F165" s="11">
        <v>4</v>
      </c>
      <c r="G165" s="11" t="s">
        <v>140</v>
      </c>
      <c r="H165" s="9">
        <v>1</v>
      </c>
      <c r="I165" s="9">
        <v>10</v>
      </c>
      <c r="J165" s="9">
        <f t="shared" si="19"/>
        <v>10</v>
      </c>
    </row>
    <row r="166" spans="1:13" s="27" customFormat="1" hidden="1">
      <c r="A166" s="30" t="s">
        <v>226</v>
      </c>
      <c r="B166" s="8" t="s">
        <v>158</v>
      </c>
      <c r="C166" s="9">
        <v>1</v>
      </c>
      <c r="D166" s="10" t="s">
        <v>24</v>
      </c>
      <c r="E166" s="29" t="s">
        <v>117</v>
      </c>
      <c r="F166" s="11">
        <v>6</v>
      </c>
      <c r="G166" s="11" t="s">
        <v>75</v>
      </c>
      <c r="H166" s="9">
        <v>1</v>
      </c>
      <c r="I166" s="9">
        <v>15</v>
      </c>
      <c r="J166" s="9">
        <f t="shared" si="19"/>
        <v>15</v>
      </c>
    </row>
    <row r="167" spans="1:13" s="27" customFormat="1" hidden="1">
      <c r="A167" s="30" t="s">
        <v>226</v>
      </c>
      <c r="B167" s="8" t="s">
        <v>423</v>
      </c>
      <c r="C167" s="9">
        <v>1</v>
      </c>
      <c r="D167" s="10" t="s">
        <v>24</v>
      </c>
      <c r="E167" s="29" t="s">
        <v>117</v>
      </c>
      <c r="F167" s="11">
        <v>6</v>
      </c>
      <c r="G167" s="11" t="s">
        <v>83</v>
      </c>
      <c r="H167" s="9">
        <v>1</v>
      </c>
      <c r="I167" s="9">
        <v>15</v>
      </c>
      <c r="J167" s="9">
        <f t="shared" si="19"/>
        <v>15</v>
      </c>
    </row>
    <row r="168" spans="1:13" s="306" customFormat="1" hidden="1">
      <c r="A168" s="303" t="s">
        <v>134</v>
      </c>
      <c r="B168" s="304" t="s">
        <v>168</v>
      </c>
      <c r="C168" s="305">
        <v>1</v>
      </c>
      <c r="D168" s="304" t="s">
        <v>44</v>
      </c>
      <c r="E168" s="306" t="s">
        <v>238</v>
      </c>
      <c r="F168" s="305">
        <v>2</v>
      </c>
      <c r="G168" s="307" t="s">
        <v>36</v>
      </c>
      <c r="H168" s="305">
        <v>6</v>
      </c>
      <c r="I168" s="305">
        <v>10</v>
      </c>
      <c r="J168" s="305">
        <f>I168-H168+1</f>
        <v>5</v>
      </c>
    </row>
    <row r="169" spans="1:13" s="306" customFormat="1" hidden="1">
      <c r="A169" s="303" t="s">
        <v>134</v>
      </c>
      <c r="B169" s="304" t="s">
        <v>168</v>
      </c>
      <c r="C169" s="305">
        <v>1</v>
      </c>
      <c r="D169" s="304" t="s">
        <v>44</v>
      </c>
      <c r="E169" s="306" t="s">
        <v>239</v>
      </c>
      <c r="F169" s="305">
        <v>2</v>
      </c>
      <c r="G169" s="307" t="s">
        <v>37</v>
      </c>
      <c r="H169" s="305">
        <v>6</v>
      </c>
      <c r="I169" s="305">
        <v>10</v>
      </c>
      <c r="J169" s="305">
        <f>I169-H169+1</f>
        <v>5</v>
      </c>
    </row>
    <row r="170" spans="1:13" s="306" customFormat="1" hidden="1">
      <c r="A170" s="303" t="s">
        <v>134</v>
      </c>
      <c r="B170" s="304" t="s">
        <v>169</v>
      </c>
      <c r="C170" s="305">
        <v>1</v>
      </c>
      <c r="D170" s="304" t="s">
        <v>31</v>
      </c>
      <c r="E170" s="306" t="s">
        <v>240</v>
      </c>
      <c r="F170" s="305">
        <v>2</v>
      </c>
      <c r="G170" s="307" t="s">
        <v>36</v>
      </c>
      <c r="H170" s="305">
        <v>11</v>
      </c>
      <c r="I170" s="305">
        <v>15</v>
      </c>
      <c r="J170" s="305">
        <f t="shared" si="19"/>
        <v>5</v>
      </c>
    </row>
    <row r="171" spans="1:13" s="306" customFormat="1" hidden="1">
      <c r="A171" s="303" t="s">
        <v>134</v>
      </c>
      <c r="B171" s="304" t="s">
        <v>169</v>
      </c>
      <c r="C171" s="305">
        <v>1</v>
      </c>
      <c r="D171" s="304" t="s">
        <v>31</v>
      </c>
      <c r="E171" s="306" t="s">
        <v>241</v>
      </c>
      <c r="F171" s="305">
        <v>2</v>
      </c>
      <c r="G171" s="307" t="s">
        <v>37</v>
      </c>
      <c r="H171" s="305">
        <v>11</v>
      </c>
      <c r="I171" s="305">
        <v>15</v>
      </c>
      <c r="J171" s="305">
        <f t="shared" si="19"/>
        <v>5</v>
      </c>
    </row>
    <row r="172" spans="1:13" s="306" customFormat="1" hidden="1">
      <c r="A172" s="303" t="s">
        <v>134</v>
      </c>
      <c r="B172" s="304" t="s">
        <v>296</v>
      </c>
      <c r="C172" s="305">
        <v>1</v>
      </c>
      <c r="D172" s="304" t="s">
        <v>31</v>
      </c>
      <c r="E172" s="306" t="s">
        <v>283</v>
      </c>
      <c r="F172" s="305">
        <v>2</v>
      </c>
      <c r="G172" s="307" t="s">
        <v>36</v>
      </c>
      <c r="H172" s="305">
        <v>16</v>
      </c>
      <c r="I172" s="305">
        <v>23</v>
      </c>
      <c r="J172" s="305">
        <f t="shared" si="19"/>
        <v>8</v>
      </c>
      <c r="K172" s="308"/>
    </row>
    <row r="173" spans="1:13" s="306" customFormat="1" hidden="1">
      <c r="A173" s="303" t="s">
        <v>134</v>
      </c>
      <c r="B173" s="304" t="s">
        <v>297</v>
      </c>
      <c r="C173" s="305">
        <v>1</v>
      </c>
      <c r="D173" s="304" t="s">
        <v>31</v>
      </c>
      <c r="E173" s="306" t="s">
        <v>283</v>
      </c>
      <c r="F173" s="305">
        <v>2</v>
      </c>
      <c r="G173" s="307" t="s">
        <v>37</v>
      </c>
      <c r="H173" s="305">
        <v>16</v>
      </c>
      <c r="I173" s="305">
        <v>23</v>
      </c>
      <c r="J173" s="305">
        <f t="shared" si="19"/>
        <v>8</v>
      </c>
      <c r="K173" s="308"/>
    </row>
    <row r="174" spans="1:13" s="40" customFormat="1" hidden="1">
      <c r="A174" s="292" t="s">
        <v>134</v>
      </c>
      <c r="B174" s="38" t="s">
        <v>308</v>
      </c>
      <c r="C174" s="39">
        <v>1</v>
      </c>
      <c r="D174" s="38" t="s">
        <v>45</v>
      </c>
      <c r="E174" s="40" t="s">
        <v>283</v>
      </c>
      <c r="F174" s="39">
        <v>2</v>
      </c>
      <c r="G174" s="41" t="s">
        <v>251</v>
      </c>
      <c r="H174" s="39">
        <v>16</v>
      </c>
      <c r="I174" s="39">
        <v>23</v>
      </c>
      <c r="J174" s="39">
        <f t="shared" si="19"/>
        <v>8</v>
      </c>
      <c r="K174" s="309"/>
    </row>
    <row r="175" spans="1:13" s="40" customFormat="1" hidden="1">
      <c r="A175" s="292" t="s">
        <v>134</v>
      </c>
      <c r="B175" s="38" t="s">
        <v>300</v>
      </c>
      <c r="C175" s="39">
        <v>1</v>
      </c>
      <c r="D175" s="38" t="s">
        <v>44</v>
      </c>
      <c r="E175" s="40" t="s">
        <v>274</v>
      </c>
      <c r="F175" s="39">
        <v>2</v>
      </c>
      <c r="G175" s="41" t="s">
        <v>251</v>
      </c>
      <c r="H175" s="39">
        <v>11</v>
      </c>
      <c r="I175" s="39">
        <v>15</v>
      </c>
      <c r="J175" s="39">
        <f>I175-H175+1</f>
        <v>5</v>
      </c>
      <c r="K175" s="108"/>
      <c r="M175" s="309"/>
    </row>
    <row r="176" spans="1:13" s="40" customFormat="1" hidden="1">
      <c r="A176" s="292" t="s">
        <v>134</v>
      </c>
      <c r="B176" s="38" t="s">
        <v>301</v>
      </c>
      <c r="C176" s="39">
        <v>1</v>
      </c>
      <c r="D176" s="38" t="s">
        <v>44</v>
      </c>
      <c r="E176" s="40" t="s">
        <v>274</v>
      </c>
      <c r="F176" s="39">
        <v>3</v>
      </c>
      <c r="G176" s="41" t="s">
        <v>251</v>
      </c>
      <c r="H176" s="39">
        <v>11</v>
      </c>
      <c r="I176" s="39">
        <v>15</v>
      </c>
      <c r="J176" s="39">
        <f>I176-H176+1</f>
        <v>5</v>
      </c>
      <c r="K176" s="108"/>
      <c r="M176" s="309"/>
    </row>
    <row r="177" spans="1:11" s="40" customFormat="1" hidden="1">
      <c r="A177" s="292" t="s">
        <v>134</v>
      </c>
      <c r="B177" s="38" t="s">
        <v>309</v>
      </c>
      <c r="C177" s="39">
        <v>1</v>
      </c>
      <c r="D177" s="38" t="s">
        <v>45</v>
      </c>
      <c r="E177" s="40" t="s">
        <v>283</v>
      </c>
      <c r="F177" s="39">
        <v>3</v>
      </c>
      <c r="G177" s="41" t="s">
        <v>251</v>
      </c>
      <c r="H177" s="39">
        <v>16</v>
      </c>
      <c r="I177" s="39">
        <v>23</v>
      </c>
      <c r="J177" s="39">
        <f t="shared" si="19"/>
        <v>8</v>
      </c>
      <c r="K177" s="309"/>
    </row>
    <row r="178" spans="1:11" s="306" customFormat="1" hidden="1">
      <c r="A178" s="303" t="s">
        <v>134</v>
      </c>
      <c r="B178" s="304" t="s">
        <v>176</v>
      </c>
      <c r="C178" s="305">
        <v>1</v>
      </c>
      <c r="D178" s="304" t="s">
        <v>44</v>
      </c>
      <c r="E178" s="306" t="s">
        <v>238</v>
      </c>
      <c r="F178" s="305">
        <v>3</v>
      </c>
      <c r="G178" s="307" t="s">
        <v>36</v>
      </c>
      <c r="H178" s="305">
        <v>6</v>
      </c>
      <c r="I178" s="305">
        <v>10</v>
      </c>
      <c r="J178" s="305">
        <f t="shared" si="19"/>
        <v>5</v>
      </c>
    </row>
    <row r="179" spans="1:11" s="306" customFormat="1" hidden="1">
      <c r="A179" s="303" t="s">
        <v>134</v>
      </c>
      <c r="B179" s="304" t="s">
        <v>176</v>
      </c>
      <c r="C179" s="305">
        <v>1</v>
      </c>
      <c r="D179" s="304" t="s">
        <v>44</v>
      </c>
      <c r="E179" s="306" t="s">
        <v>239</v>
      </c>
      <c r="F179" s="305">
        <v>3</v>
      </c>
      <c r="G179" s="307" t="s">
        <v>37</v>
      </c>
      <c r="H179" s="305">
        <v>6</v>
      </c>
      <c r="I179" s="305">
        <v>10</v>
      </c>
      <c r="J179" s="305">
        <f t="shared" si="19"/>
        <v>5</v>
      </c>
    </row>
    <row r="180" spans="1:11" s="306" customFormat="1" hidden="1">
      <c r="A180" s="303" t="s">
        <v>134</v>
      </c>
      <c r="B180" s="304" t="s">
        <v>177</v>
      </c>
      <c r="C180" s="305">
        <v>1</v>
      </c>
      <c r="D180" s="304" t="s">
        <v>44</v>
      </c>
      <c r="E180" s="306" t="s">
        <v>238</v>
      </c>
      <c r="F180" s="305">
        <v>3</v>
      </c>
      <c r="G180" s="307" t="s">
        <v>36</v>
      </c>
      <c r="H180" s="305">
        <v>11</v>
      </c>
      <c r="I180" s="305">
        <v>15</v>
      </c>
      <c r="J180" s="305">
        <f t="shared" si="19"/>
        <v>5</v>
      </c>
    </row>
    <row r="181" spans="1:11" s="306" customFormat="1" hidden="1">
      <c r="A181" s="303" t="s">
        <v>134</v>
      </c>
      <c r="B181" s="304" t="s">
        <v>177</v>
      </c>
      <c r="C181" s="305">
        <v>1</v>
      </c>
      <c r="D181" s="304" t="s">
        <v>44</v>
      </c>
      <c r="E181" s="306" t="s">
        <v>239</v>
      </c>
      <c r="F181" s="305">
        <v>3</v>
      </c>
      <c r="G181" s="307" t="s">
        <v>37</v>
      </c>
      <c r="H181" s="305">
        <v>11</v>
      </c>
      <c r="I181" s="305">
        <v>15</v>
      </c>
      <c r="J181" s="305">
        <f t="shared" si="19"/>
        <v>5</v>
      </c>
    </row>
    <row r="182" spans="1:11" s="306" customFormat="1" hidden="1">
      <c r="A182" s="303" t="s">
        <v>134</v>
      </c>
      <c r="B182" s="304" t="s">
        <v>292</v>
      </c>
      <c r="C182" s="305">
        <v>1</v>
      </c>
      <c r="D182" s="304" t="s">
        <v>45</v>
      </c>
      <c r="E182" s="306" t="s">
        <v>283</v>
      </c>
      <c r="F182" s="305">
        <v>3</v>
      </c>
      <c r="G182" s="307" t="s">
        <v>36</v>
      </c>
      <c r="H182" s="305">
        <v>16</v>
      </c>
      <c r="I182" s="305">
        <v>23</v>
      </c>
      <c r="J182" s="305">
        <f t="shared" si="19"/>
        <v>8</v>
      </c>
      <c r="K182" s="308"/>
    </row>
    <row r="183" spans="1:11" s="306" customFormat="1" hidden="1">
      <c r="A183" s="303" t="s">
        <v>134</v>
      </c>
      <c r="B183" s="304" t="s">
        <v>293</v>
      </c>
      <c r="C183" s="305">
        <v>1</v>
      </c>
      <c r="D183" s="304" t="s">
        <v>45</v>
      </c>
      <c r="E183" s="306" t="s">
        <v>283</v>
      </c>
      <c r="F183" s="305">
        <v>3</v>
      </c>
      <c r="G183" s="307" t="s">
        <v>37</v>
      </c>
      <c r="H183" s="305">
        <v>16</v>
      </c>
      <c r="I183" s="305">
        <v>23</v>
      </c>
      <c r="J183" s="305">
        <f t="shared" si="19"/>
        <v>8</v>
      </c>
      <c r="K183" s="308"/>
    </row>
    <row r="184" spans="1:11" s="306" customFormat="1" hidden="1">
      <c r="A184" s="303" t="s">
        <v>134</v>
      </c>
      <c r="B184" s="304" t="s">
        <v>175</v>
      </c>
      <c r="C184" s="305">
        <v>1</v>
      </c>
      <c r="D184" s="304" t="s">
        <v>30</v>
      </c>
      <c r="E184" s="306" t="s">
        <v>240</v>
      </c>
      <c r="F184" s="305">
        <v>4</v>
      </c>
      <c r="G184" s="307" t="s">
        <v>36</v>
      </c>
      <c r="H184" s="305">
        <v>1</v>
      </c>
      <c r="I184" s="305">
        <v>5</v>
      </c>
      <c r="J184" s="305">
        <f t="shared" si="19"/>
        <v>5</v>
      </c>
    </row>
    <row r="185" spans="1:11" s="306" customFormat="1" hidden="1">
      <c r="A185" s="303" t="s">
        <v>134</v>
      </c>
      <c r="B185" s="304" t="s">
        <v>175</v>
      </c>
      <c r="C185" s="305">
        <v>1</v>
      </c>
      <c r="D185" s="304" t="s">
        <v>30</v>
      </c>
      <c r="E185" s="306" t="s">
        <v>241</v>
      </c>
      <c r="F185" s="305">
        <v>4</v>
      </c>
      <c r="G185" s="307" t="s">
        <v>37</v>
      </c>
      <c r="H185" s="305">
        <v>1</v>
      </c>
      <c r="I185" s="305">
        <v>5</v>
      </c>
      <c r="J185" s="305">
        <f t="shared" si="19"/>
        <v>5</v>
      </c>
    </row>
    <row r="186" spans="1:11" s="306" customFormat="1" hidden="1">
      <c r="A186" s="303" t="s">
        <v>134</v>
      </c>
      <c r="B186" s="304" t="s">
        <v>178</v>
      </c>
      <c r="C186" s="305">
        <v>1</v>
      </c>
      <c r="D186" s="304" t="s">
        <v>30</v>
      </c>
      <c r="E186" s="306" t="s">
        <v>240</v>
      </c>
      <c r="F186" s="305">
        <v>4</v>
      </c>
      <c r="G186" s="307" t="s">
        <v>36</v>
      </c>
      <c r="H186" s="305">
        <v>6</v>
      </c>
      <c r="I186" s="305">
        <v>10</v>
      </c>
      <c r="J186" s="305">
        <f t="shared" si="19"/>
        <v>5</v>
      </c>
    </row>
    <row r="187" spans="1:11" s="306" customFormat="1" hidden="1">
      <c r="A187" s="303" t="s">
        <v>134</v>
      </c>
      <c r="B187" s="304" t="s">
        <v>178</v>
      </c>
      <c r="C187" s="305">
        <v>1</v>
      </c>
      <c r="D187" s="304" t="s">
        <v>30</v>
      </c>
      <c r="E187" s="306" t="s">
        <v>241</v>
      </c>
      <c r="F187" s="305">
        <v>4</v>
      </c>
      <c r="G187" s="307" t="s">
        <v>37</v>
      </c>
      <c r="H187" s="305">
        <v>6</v>
      </c>
      <c r="I187" s="305">
        <v>10</v>
      </c>
      <c r="J187" s="305">
        <f t="shared" si="19"/>
        <v>5</v>
      </c>
    </row>
    <row r="188" spans="1:11" s="313" customFormat="1" hidden="1">
      <c r="A188" s="310" t="s">
        <v>134</v>
      </c>
      <c r="B188" s="311" t="s">
        <v>424</v>
      </c>
      <c r="C188" s="312">
        <v>1</v>
      </c>
      <c r="D188" s="311" t="s">
        <v>44</v>
      </c>
      <c r="E188" s="313" t="s">
        <v>98</v>
      </c>
      <c r="F188" s="312">
        <v>4</v>
      </c>
      <c r="G188" s="314" t="s">
        <v>36</v>
      </c>
      <c r="H188" s="312">
        <v>11</v>
      </c>
      <c r="I188" s="312">
        <v>15</v>
      </c>
      <c r="J188" s="312">
        <f t="shared" si="19"/>
        <v>5</v>
      </c>
    </row>
    <row r="189" spans="1:11" s="313" customFormat="1" hidden="1">
      <c r="A189" s="310" t="s">
        <v>134</v>
      </c>
      <c r="B189" s="311" t="s">
        <v>425</v>
      </c>
      <c r="C189" s="312">
        <v>1</v>
      </c>
      <c r="D189" s="311" t="s">
        <v>44</v>
      </c>
      <c r="E189" s="313" t="s">
        <v>98</v>
      </c>
      <c r="F189" s="312">
        <v>4</v>
      </c>
      <c r="G189" s="314" t="s">
        <v>37</v>
      </c>
      <c r="H189" s="312">
        <v>11</v>
      </c>
      <c r="I189" s="312">
        <v>15</v>
      </c>
      <c r="J189" s="312">
        <f t="shared" si="19"/>
        <v>5</v>
      </c>
    </row>
    <row r="190" spans="1:11" s="40" customFormat="1" hidden="1">
      <c r="A190" s="292" t="s">
        <v>134</v>
      </c>
      <c r="B190" s="38" t="s">
        <v>304</v>
      </c>
      <c r="C190" s="39">
        <v>1</v>
      </c>
      <c r="D190" s="38" t="s">
        <v>40</v>
      </c>
      <c r="E190" s="40" t="s">
        <v>283</v>
      </c>
      <c r="F190" s="39">
        <v>4</v>
      </c>
      <c r="G190" s="41" t="s">
        <v>251</v>
      </c>
      <c r="H190" s="39">
        <v>6</v>
      </c>
      <c r="I190" s="39">
        <v>10</v>
      </c>
      <c r="J190" s="39">
        <f t="shared" si="19"/>
        <v>5</v>
      </c>
      <c r="K190" s="309"/>
    </row>
    <row r="191" spans="1:11" s="313" customFormat="1" hidden="1">
      <c r="A191" s="310" t="s">
        <v>134</v>
      </c>
      <c r="B191" s="311" t="s">
        <v>200</v>
      </c>
      <c r="C191" s="312">
        <v>1</v>
      </c>
      <c r="D191" s="311" t="s">
        <v>44</v>
      </c>
      <c r="E191" s="313" t="s">
        <v>98</v>
      </c>
      <c r="F191" s="312">
        <v>5</v>
      </c>
      <c r="G191" s="314" t="s">
        <v>36</v>
      </c>
      <c r="H191" s="312">
        <v>1</v>
      </c>
      <c r="I191" s="312">
        <v>5</v>
      </c>
      <c r="J191" s="312">
        <f t="shared" si="19"/>
        <v>5</v>
      </c>
    </row>
    <row r="192" spans="1:11" s="313" customFormat="1" hidden="1">
      <c r="A192" s="310" t="s">
        <v>134</v>
      </c>
      <c r="B192" s="311" t="s">
        <v>201</v>
      </c>
      <c r="C192" s="312">
        <v>1</v>
      </c>
      <c r="D192" s="311" t="s">
        <v>44</v>
      </c>
      <c r="E192" s="313" t="s">
        <v>98</v>
      </c>
      <c r="F192" s="312">
        <v>5</v>
      </c>
      <c r="G192" s="314" t="s">
        <v>37</v>
      </c>
      <c r="H192" s="312">
        <v>1</v>
      </c>
      <c r="I192" s="312">
        <v>5</v>
      </c>
      <c r="J192" s="312">
        <f t="shared" si="19"/>
        <v>5</v>
      </c>
    </row>
    <row r="193" spans="1:11" s="40" customFormat="1" hidden="1">
      <c r="A193" s="292" t="s">
        <v>134</v>
      </c>
      <c r="B193" s="38" t="s">
        <v>305</v>
      </c>
      <c r="C193" s="39">
        <v>1</v>
      </c>
      <c r="D193" s="38" t="s">
        <v>40</v>
      </c>
      <c r="E193" s="40" t="s">
        <v>283</v>
      </c>
      <c r="F193" s="39">
        <v>5</v>
      </c>
      <c r="G193" s="41" t="s">
        <v>251</v>
      </c>
      <c r="H193" s="39">
        <v>6</v>
      </c>
      <c r="I193" s="39">
        <v>10</v>
      </c>
      <c r="J193" s="39">
        <f t="shared" si="19"/>
        <v>5</v>
      </c>
      <c r="K193" s="309"/>
    </row>
    <row r="194" spans="1:11" s="306" customFormat="1" hidden="1">
      <c r="A194" s="303" t="s">
        <v>134</v>
      </c>
      <c r="B194" s="304" t="s">
        <v>284</v>
      </c>
      <c r="C194" s="305">
        <v>1</v>
      </c>
      <c r="D194" s="304" t="s">
        <v>40</v>
      </c>
      <c r="E194" s="306" t="s">
        <v>283</v>
      </c>
      <c r="F194" s="305">
        <v>5</v>
      </c>
      <c r="G194" s="307" t="s">
        <v>36</v>
      </c>
      <c r="H194" s="305">
        <v>6</v>
      </c>
      <c r="I194" s="305">
        <v>10</v>
      </c>
      <c r="J194" s="305">
        <f t="shared" si="19"/>
        <v>5</v>
      </c>
      <c r="K194" s="308"/>
    </row>
    <row r="195" spans="1:11" s="306" customFormat="1" hidden="1">
      <c r="A195" s="303" t="s">
        <v>134</v>
      </c>
      <c r="B195" s="304" t="s">
        <v>285</v>
      </c>
      <c r="C195" s="305">
        <v>1</v>
      </c>
      <c r="D195" s="304" t="s">
        <v>40</v>
      </c>
      <c r="E195" s="306" t="s">
        <v>283</v>
      </c>
      <c r="F195" s="305">
        <v>5</v>
      </c>
      <c r="G195" s="307" t="s">
        <v>37</v>
      </c>
      <c r="H195" s="305">
        <v>6</v>
      </c>
      <c r="I195" s="305">
        <v>10</v>
      </c>
      <c r="J195" s="305">
        <f t="shared" si="19"/>
        <v>5</v>
      </c>
      <c r="K195" s="308"/>
    </row>
    <row r="196" spans="1:11" s="306" customFormat="1" hidden="1">
      <c r="A196" s="303" t="s">
        <v>134</v>
      </c>
      <c r="B196" s="304" t="s">
        <v>286</v>
      </c>
      <c r="C196" s="305">
        <v>1</v>
      </c>
      <c r="D196" s="304" t="s">
        <v>31</v>
      </c>
      <c r="E196" s="306" t="s">
        <v>283</v>
      </c>
      <c r="F196" s="305">
        <v>5</v>
      </c>
      <c r="G196" s="307" t="s">
        <v>36</v>
      </c>
      <c r="H196" s="305">
        <v>16</v>
      </c>
      <c r="I196" s="305">
        <v>23</v>
      </c>
      <c r="J196" s="305">
        <f t="shared" si="19"/>
        <v>8</v>
      </c>
      <c r="K196" s="308"/>
    </row>
    <row r="197" spans="1:11" s="306" customFormat="1" hidden="1">
      <c r="A197" s="303" t="s">
        <v>134</v>
      </c>
      <c r="B197" s="304" t="s">
        <v>287</v>
      </c>
      <c r="C197" s="305">
        <v>1</v>
      </c>
      <c r="D197" s="304" t="s">
        <v>31</v>
      </c>
      <c r="E197" s="306" t="s">
        <v>283</v>
      </c>
      <c r="F197" s="305">
        <v>5</v>
      </c>
      <c r="G197" s="307" t="s">
        <v>37</v>
      </c>
      <c r="H197" s="305">
        <v>16</v>
      </c>
      <c r="I197" s="305">
        <v>23</v>
      </c>
      <c r="J197" s="305">
        <f t="shared" si="19"/>
        <v>8</v>
      </c>
      <c r="K197" s="308"/>
    </row>
    <row r="198" spans="1:11" s="313" customFormat="1" hidden="1">
      <c r="A198" s="310" t="s">
        <v>134</v>
      </c>
      <c r="B198" s="311" t="s">
        <v>196</v>
      </c>
      <c r="C198" s="312">
        <v>1</v>
      </c>
      <c r="D198" s="311" t="s">
        <v>44</v>
      </c>
      <c r="E198" s="313" t="s">
        <v>98</v>
      </c>
      <c r="F198" s="312">
        <v>6</v>
      </c>
      <c r="G198" s="314" t="s">
        <v>36</v>
      </c>
      <c r="H198" s="312">
        <v>1</v>
      </c>
      <c r="I198" s="312">
        <v>5</v>
      </c>
      <c r="J198" s="312">
        <f t="shared" si="19"/>
        <v>5</v>
      </c>
    </row>
    <row r="199" spans="1:11" s="313" customFormat="1" hidden="1">
      <c r="A199" s="310" t="s">
        <v>134</v>
      </c>
      <c r="B199" s="311" t="s">
        <v>197</v>
      </c>
      <c r="C199" s="312">
        <v>1</v>
      </c>
      <c r="D199" s="311" t="s">
        <v>44</v>
      </c>
      <c r="E199" s="313" t="s">
        <v>98</v>
      </c>
      <c r="F199" s="312">
        <v>6</v>
      </c>
      <c r="G199" s="314" t="s">
        <v>37</v>
      </c>
      <c r="H199" s="312">
        <v>1</v>
      </c>
      <c r="I199" s="312">
        <v>5</v>
      </c>
      <c r="J199" s="312">
        <f t="shared" si="19"/>
        <v>5</v>
      </c>
    </row>
    <row r="200" spans="1:11" s="313" customFormat="1" hidden="1">
      <c r="A200" s="310" t="s">
        <v>134</v>
      </c>
      <c r="B200" s="311" t="s">
        <v>198</v>
      </c>
      <c r="C200" s="312">
        <v>1</v>
      </c>
      <c r="D200" s="311" t="s">
        <v>44</v>
      </c>
      <c r="E200" s="313" t="s">
        <v>98</v>
      </c>
      <c r="F200" s="312">
        <v>6</v>
      </c>
      <c r="G200" s="314" t="s">
        <v>36</v>
      </c>
      <c r="H200" s="312">
        <v>6</v>
      </c>
      <c r="I200" s="312">
        <v>10</v>
      </c>
      <c r="J200" s="312">
        <f t="shared" si="19"/>
        <v>5</v>
      </c>
    </row>
    <row r="201" spans="1:11" s="313" customFormat="1" hidden="1">
      <c r="A201" s="310" t="s">
        <v>134</v>
      </c>
      <c r="B201" s="311" t="s">
        <v>199</v>
      </c>
      <c r="C201" s="312">
        <v>1</v>
      </c>
      <c r="D201" s="311" t="s">
        <v>44</v>
      </c>
      <c r="E201" s="313" t="s">
        <v>98</v>
      </c>
      <c r="F201" s="312">
        <v>6</v>
      </c>
      <c r="G201" s="314" t="s">
        <v>37</v>
      </c>
      <c r="H201" s="312">
        <v>6</v>
      </c>
      <c r="I201" s="312">
        <v>10</v>
      </c>
      <c r="J201" s="312">
        <f t="shared" si="19"/>
        <v>5</v>
      </c>
    </row>
    <row r="202" spans="1:11" s="306" customFormat="1" hidden="1">
      <c r="A202" s="303" t="s">
        <v>134</v>
      </c>
      <c r="B202" s="304" t="s">
        <v>288</v>
      </c>
      <c r="C202" s="305">
        <v>1</v>
      </c>
      <c r="D202" s="304" t="s">
        <v>44</v>
      </c>
      <c r="E202" s="306" t="s">
        <v>283</v>
      </c>
      <c r="F202" s="305">
        <v>6</v>
      </c>
      <c r="G202" s="307" t="s">
        <v>36</v>
      </c>
      <c r="H202" s="305">
        <v>11</v>
      </c>
      <c r="I202" s="305">
        <v>15</v>
      </c>
      <c r="J202" s="305">
        <f t="shared" si="19"/>
        <v>5</v>
      </c>
      <c r="K202" s="308"/>
    </row>
    <row r="203" spans="1:11" s="306" customFormat="1" hidden="1">
      <c r="A203" s="303" t="s">
        <v>134</v>
      </c>
      <c r="B203" s="304" t="s">
        <v>289</v>
      </c>
      <c r="C203" s="305">
        <v>1</v>
      </c>
      <c r="D203" s="304" t="s">
        <v>44</v>
      </c>
      <c r="E203" s="306" t="s">
        <v>283</v>
      </c>
      <c r="F203" s="305">
        <v>6</v>
      </c>
      <c r="G203" s="307" t="s">
        <v>37</v>
      </c>
      <c r="H203" s="305">
        <v>11</v>
      </c>
      <c r="I203" s="305">
        <v>15</v>
      </c>
      <c r="J203" s="305">
        <f t="shared" si="19"/>
        <v>5</v>
      </c>
      <c r="K203" s="308"/>
    </row>
    <row r="204" spans="1:11" s="306" customFormat="1" hidden="1">
      <c r="A204" s="303" t="s">
        <v>134</v>
      </c>
      <c r="B204" s="304" t="s">
        <v>290</v>
      </c>
      <c r="C204" s="305">
        <v>1</v>
      </c>
      <c r="D204" s="304" t="s">
        <v>29</v>
      </c>
      <c r="E204" s="306" t="s">
        <v>283</v>
      </c>
      <c r="F204" s="305">
        <v>6</v>
      </c>
      <c r="G204" s="307" t="s">
        <v>36</v>
      </c>
      <c r="H204" s="305">
        <v>16</v>
      </c>
      <c r="I204" s="305">
        <v>23</v>
      </c>
      <c r="J204" s="305">
        <f t="shared" si="19"/>
        <v>8</v>
      </c>
      <c r="K204" s="308"/>
    </row>
    <row r="205" spans="1:11" s="306" customFormat="1" hidden="1">
      <c r="A205" s="303" t="s">
        <v>134</v>
      </c>
      <c r="B205" s="304" t="s">
        <v>291</v>
      </c>
      <c r="C205" s="305">
        <v>1</v>
      </c>
      <c r="D205" s="304" t="s">
        <v>29</v>
      </c>
      <c r="E205" s="306" t="s">
        <v>283</v>
      </c>
      <c r="F205" s="305">
        <v>6</v>
      </c>
      <c r="G205" s="307" t="s">
        <v>37</v>
      </c>
      <c r="H205" s="305">
        <v>16</v>
      </c>
      <c r="I205" s="305">
        <v>23</v>
      </c>
      <c r="J205" s="305">
        <f t="shared" si="19"/>
        <v>8</v>
      </c>
      <c r="K205" s="308"/>
    </row>
    <row r="206" spans="1:11" s="40" customFormat="1" hidden="1">
      <c r="A206" s="292" t="s">
        <v>134</v>
      </c>
      <c r="B206" s="38" t="s">
        <v>306</v>
      </c>
      <c r="C206" s="39">
        <v>1</v>
      </c>
      <c r="D206" s="38" t="s">
        <v>29</v>
      </c>
      <c r="E206" s="40" t="s">
        <v>283</v>
      </c>
      <c r="F206" s="39">
        <v>6</v>
      </c>
      <c r="G206" s="41" t="s">
        <v>251</v>
      </c>
      <c r="H206" s="39">
        <v>6</v>
      </c>
      <c r="I206" s="39">
        <v>10</v>
      </c>
      <c r="J206" s="39">
        <f>I206-H206+1</f>
        <v>5</v>
      </c>
      <c r="K206" s="309"/>
    </row>
    <row r="207" spans="1:11" s="40" customFormat="1" hidden="1">
      <c r="A207" s="292" t="s">
        <v>134</v>
      </c>
      <c r="B207" s="38" t="s">
        <v>307</v>
      </c>
      <c r="C207" s="39">
        <v>1</v>
      </c>
      <c r="D207" s="38" t="s">
        <v>29</v>
      </c>
      <c r="E207" s="40" t="s">
        <v>283</v>
      </c>
      <c r="F207" s="39">
        <v>7</v>
      </c>
      <c r="G207" s="41" t="s">
        <v>251</v>
      </c>
      <c r="H207" s="39">
        <v>6</v>
      </c>
      <c r="I207" s="39">
        <v>10</v>
      </c>
      <c r="J207" s="39">
        <f>I207-H207+1</f>
        <v>5</v>
      </c>
      <c r="K207" s="309"/>
    </row>
    <row r="208" spans="1:11" s="313" customFormat="1" hidden="1">
      <c r="A208" s="310" t="s">
        <v>134</v>
      </c>
      <c r="B208" s="311" t="s">
        <v>242</v>
      </c>
      <c r="C208" s="312">
        <v>1</v>
      </c>
      <c r="D208" s="311" t="s">
        <v>44</v>
      </c>
      <c r="E208" s="313" t="s">
        <v>202</v>
      </c>
      <c r="F208" s="312">
        <v>7</v>
      </c>
      <c r="G208" s="314" t="s">
        <v>36</v>
      </c>
      <c r="H208" s="312">
        <v>6</v>
      </c>
      <c r="I208" s="312">
        <v>15</v>
      </c>
      <c r="J208" s="312">
        <f t="shared" ref="J208" si="20">I208-H208+1</f>
        <v>10</v>
      </c>
    </row>
    <row r="209" spans="1:11" s="313" customFormat="1" hidden="1">
      <c r="A209" s="310" t="s">
        <v>134</v>
      </c>
      <c r="B209" s="311" t="s">
        <v>243</v>
      </c>
      <c r="C209" s="312">
        <v>1</v>
      </c>
      <c r="D209" s="311" t="s">
        <v>44</v>
      </c>
      <c r="E209" s="313" t="s">
        <v>202</v>
      </c>
      <c r="F209" s="312">
        <v>7</v>
      </c>
      <c r="G209" s="314" t="s">
        <v>37</v>
      </c>
      <c r="H209" s="312">
        <v>6</v>
      </c>
      <c r="I209" s="312">
        <v>15</v>
      </c>
      <c r="J209" s="312">
        <f t="shared" si="19"/>
        <v>10</v>
      </c>
    </row>
    <row r="210" spans="1:11" s="40" customFormat="1" hidden="1">
      <c r="A210" s="95" t="s">
        <v>134</v>
      </c>
      <c r="B210" s="38" t="s">
        <v>314</v>
      </c>
      <c r="C210" s="39">
        <v>1</v>
      </c>
      <c r="D210" s="38" t="s">
        <v>29</v>
      </c>
      <c r="E210" s="302" t="s">
        <v>277</v>
      </c>
      <c r="F210" s="41">
        <v>7</v>
      </c>
      <c r="G210" s="41" t="s">
        <v>251</v>
      </c>
      <c r="H210" s="39">
        <v>11</v>
      </c>
      <c r="I210" s="39">
        <v>15</v>
      </c>
      <c r="J210" s="39">
        <f t="shared" si="19"/>
        <v>5</v>
      </c>
    </row>
    <row r="211" spans="1:11" s="306" customFormat="1" hidden="1">
      <c r="A211" s="315" t="s">
        <v>134</v>
      </c>
      <c r="B211" s="304" t="s">
        <v>312</v>
      </c>
      <c r="C211" s="305">
        <v>1</v>
      </c>
      <c r="D211" s="304" t="s">
        <v>30</v>
      </c>
      <c r="E211" s="316" t="s">
        <v>277</v>
      </c>
      <c r="F211" s="307">
        <v>7</v>
      </c>
      <c r="G211" s="307" t="s">
        <v>36</v>
      </c>
      <c r="H211" s="305">
        <v>16</v>
      </c>
      <c r="I211" s="305">
        <v>23</v>
      </c>
      <c r="J211" s="305">
        <f t="shared" si="19"/>
        <v>8</v>
      </c>
    </row>
    <row r="212" spans="1:11" s="306" customFormat="1" hidden="1">
      <c r="A212" s="315" t="s">
        <v>134</v>
      </c>
      <c r="B212" s="304" t="s">
        <v>313</v>
      </c>
      <c r="C212" s="305">
        <v>1</v>
      </c>
      <c r="D212" s="304" t="s">
        <v>30</v>
      </c>
      <c r="E212" s="316" t="s">
        <v>277</v>
      </c>
      <c r="F212" s="307">
        <v>7</v>
      </c>
      <c r="G212" s="307" t="s">
        <v>37</v>
      </c>
      <c r="H212" s="305">
        <v>16</v>
      </c>
      <c r="I212" s="305">
        <v>23</v>
      </c>
      <c r="J212" s="305">
        <f t="shared" si="19"/>
        <v>8</v>
      </c>
    </row>
    <row r="213" spans="1:11" s="40" customFormat="1" hidden="1">
      <c r="A213" s="95" t="s">
        <v>134</v>
      </c>
      <c r="B213" s="38" t="s">
        <v>315</v>
      </c>
      <c r="C213" s="39">
        <v>1</v>
      </c>
      <c r="D213" s="38" t="s">
        <v>29</v>
      </c>
      <c r="E213" s="302" t="s">
        <v>277</v>
      </c>
      <c r="F213" s="41">
        <v>7</v>
      </c>
      <c r="G213" s="41" t="s">
        <v>251</v>
      </c>
      <c r="H213" s="39">
        <v>16</v>
      </c>
      <c r="I213" s="39">
        <v>23</v>
      </c>
      <c r="J213" s="39">
        <f t="shared" si="19"/>
        <v>8</v>
      </c>
    </row>
    <row r="214" spans="1:11" s="306" customFormat="1" hidden="1">
      <c r="A214" s="303" t="s">
        <v>134</v>
      </c>
      <c r="B214" s="304" t="s">
        <v>294</v>
      </c>
      <c r="C214" s="305">
        <v>1</v>
      </c>
      <c r="D214" s="304" t="s">
        <v>41</v>
      </c>
      <c r="E214" s="306" t="s">
        <v>283</v>
      </c>
      <c r="F214" s="305" t="s">
        <v>254</v>
      </c>
      <c r="G214" s="307" t="s">
        <v>36</v>
      </c>
      <c r="H214" s="305">
        <v>6</v>
      </c>
      <c r="I214" s="305">
        <v>10</v>
      </c>
      <c r="J214" s="305">
        <f t="shared" si="19"/>
        <v>5</v>
      </c>
      <c r="K214" s="308"/>
    </row>
    <row r="215" spans="1:11" s="306" customFormat="1" hidden="1">
      <c r="A215" s="303" t="s">
        <v>134</v>
      </c>
      <c r="B215" s="304" t="s">
        <v>295</v>
      </c>
      <c r="C215" s="305">
        <v>1</v>
      </c>
      <c r="D215" s="304" t="s">
        <v>41</v>
      </c>
      <c r="E215" s="306" t="s">
        <v>283</v>
      </c>
      <c r="F215" s="305" t="s">
        <v>254</v>
      </c>
      <c r="G215" s="307" t="s">
        <v>37</v>
      </c>
      <c r="H215" s="305">
        <v>6</v>
      </c>
      <c r="I215" s="305">
        <v>10</v>
      </c>
      <c r="J215" s="305">
        <f t="shared" si="19"/>
        <v>5</v>
      </c>
      <c r="K215" s="308"/>
    </row>
    <row r="216" spans="1:11" s="306" customFormat="1" hidden="1">
      <c r="A216" s="303" t="s">
        <v>134</v>
      </c>
      <c r="B216" s="304" t="s">
        <v>298</v>
      </c>
      <c r="C216" s="305">
        <v>1</v>
      </c>
      <c r="D216" s="304" t="s">
        <v>41</v>
      </c>
      <c r="E216" s="306" t="s">
        <v>283</v>
      </c>
      <c r="F216" s="305" t="s">
        <v>254</v>
      </c>
      <c r="G216" s="307" t="s">
        <v>36</v>
      </c>
      <c r="H216" s="305">
        <v>11</v>
      </c>
      <c r="I216" s="305">
        <v>15</v>
      </c>
      <c r="J216" s="305">
        <f t="shared" si="19"/>
        <v>5</v>
      </c>
      <c r="K216" s="308"/>
    </row>
    <row r="217" spans="1:11" s="306" customFormat="1" hidden="1">
      <c r="A217" s="303" t="s">
        <v>134</v>
      </c>
      <c r="B217" s="304" t="s">
        <v>299</v>
      </c>
      <c r="C217" s="305">
        <v>1</v>
      </c>
      <c r="D217" s="304" t="s">
        <v>41</v>
      </c>
      <c r="E217" s="306" t="s">
        <v>283</v>
      </c>
      <c r="F217" s="305" t="s">
        <v>254</v>
      </c>
      <c r="G217" s="307" t="s">
        <v>37</v>
      </c>
      <c r="H217" s="305">
        <v>11</v>
      </c>
      <c r="I217" s="305">
        <v>15</v>
      </c>
      <c r="J217" s="305">
        <f t="shared" si="19"/>
        <v>5</v>
      </c>
      <c r="K217" s="308"/>
    </row>
    <row r="218" spans="1:11" s="306" customFormat="1" hidden="1">
      <c r="A218" s="303" t="s">
        <v>134</v>
      </c>
      <c r="B218" s="304" t="s">
        <v>302</v>
      </c>
      <c r="C218" s="305">
        <v>1</v>
      </c>
      <c r="D218" s="304" t="s">
        <v>41</v>
      </c>
      <c r="E218" s="306" t="s">
        <v>283</v>
      </c>
      <c r="F218" s="305" t="s">
        <v>254</v>
      </c>
      <c r="G218" s="307" t="s">
        <v>36</v>
      </c>
      <c r="H218" s="305">
        <v>16</v>
      </c>
      <c r="I218" s="305">
        <v>23</v>
      </c>
      <c r="J218" s="305">
        <f t="shared" si="19"/>
        <v>8</v>
      </c>
      <c r="K218" s="308"/>
    </row>
    <row r="219" spans="1:11" s="306" customFormat="1" hidden="1">
      <c r="A219" s="303" t="s">
        <v>134</v>
      </c>
      <c r="B219" s="304" t="s">
        <v>303</v>
      </c>
      <c r="C219" s="305">
        <v>1</v>
      </c>
      <c r="D219" s="304" t="s">
        <v>41</v>
      </c>
      <c r="E219" s="306" t="s">
        <v>283</v>
      </c>
      <c r="F219" s="305" t="s">
        <v>254</v>
      </c>
      <c r="G219" s="307" t="s">
        <v>37</v>
      </c>
      <c r="H219" s="305">
        <v>16</v>
      </c>
      <c r="I219" s="305">
        <v>23</v>
      </c>
      <c r="J219" s="305">
        <f t="shared" si="19"/>
        <v>8</v>
      </c>
      <c r="K219" s="308"/>
    </row>
    <row r="220" spans="1:11" s="320" customFormat="1" hidden="1">
      <c r="A220" s="317" t="s">
        <v>135</v>
      </c>
      <c r="B220" s="318" t="s">
        <v>168</v>
      </c>
      <c r="C220" s="319">
        <v>1</v>
      </c>
      <c r="D220" s="318" t="s">
        <v>104</v>
      </c>
      <c r="E220" s="320" t="s">
        <v>237</v>
      </c>
      <c r="F220" s="319">
        <v>2</v>
      </c>
      <c r="G220" s="321" t="s">
        <v>244</v>
      </c>
      <c r="H220" s="319">
        <v>1</v>
      </c>
      <c r="I220" s="319">
        <v>5</v>
      </c>
      <c r="J220" s="319">
        <f t="shared" si="19"/>
        <v>5</v>
      </c>
    </row>
    <row r="221" spans="1:11" s="320" customFormat="1" hidden="1">
      <c r="A221" s="317" t="s">
        <v>135</v>
      </c>
      <c r="B221" s="318" t="s">
        <v>169</v>
      </c>
      <c r="C221" s="319">
        <v>1</v>
      </c>
      <c r="D221" s="318" t="s">
        <v>104</v>
      </c>
      <c r="E221" s="320" t="s">
        <v>237</v>
      </c>
      <c r="F221" s="319">
        <v>2</v>
      </c>
      <c r="G221" s="321" t="s">
        <v>37</v>
      </c>
      <c r="H221" s="319">
        <v>1</v>
      </c>
      <c r="I221" s="319">
        <v>5</v>
      </c>
      <c r="J221" s="319">
        <f>I221-H221+1</f>
        <v>5</v>
      </c>
    </row>
    <row r="222" spans="1:11" s="320" customFormat="1" hidden="1">
      <c r="A222" s="317" t="s">
        <v>135</v>
      </c>
      <c r="B222" s="318" t="s">
        <v>245</v>
      </c>
      <c r="C222" s="319">
        <v>1</v>
      </c>
      <c r="D222" s="318" t="s">
        <v>45</v>
      </c>
      <c r="E222" s="320" t="s">
        <v>99</v>
      </c>
      <c r="F222" s="319">
        <v>2</v>
      </c>
      <c r="G222" s="321" t="s">
        <v>36</v>
      </c>
      <c r="H222" s="319">
        <v>6</v>
      </c>
      <c r="I222" s="319">
        <v>15</v>
      </c>
      <c r="J222" s="319">
        <f t="shared" ref="J222" si="21">I222-H222+1</f>
        <v>10</v>
      </c>
    </row>
    <row r="223" spans="1:11" s="320" customFormat="1" hidden="1">
      <c r="A223" s="317" t="s">
        <v>135</v>
      </c>
      <c r="B223" s="318" t="s">
        <v>253</v>
      </c>
      <c r="C223" s="319">
        <v>1</v>
      </c>
      <c r="D223" s="318" t="s">
        <v>27</v>
      </c>
      <c r="E223" s="320" t="s">
        <v>99</v>
      </c>
      <c r="F223" s="319">
        <v>2</v>
      </c>
      <c r="G223" s="321" t="s">
        <v>37</v>
      </c>
      <c r="H223" s="319">
        <v>6</v>
      </c>
      <c r="I223" s="319">
        <v>15</v>
      </c>
      <c r="J223" s="319">
        <f>I223-H223+1</f>
        <v>10</v>
      </c>
    </row>
    <row r="224" spans="1:11" s="40" customFormat="1" hidden="1">
      <c r="A224" s="292" t="s">
        <v>135</v>
      </c>
      <c r="B224" s="38" t="s">
        <v>268</v>
      </c>
      <c r="C224" s="39">
        <v>1</v>
      </c>
      <c r="D224" s="38" t="s">
        <v>10</v>
      </c>
      <c r="E224" s="40" t="s">
        <v>282</v>
      </c>
      <c r="F224" s="39">
        <v>2</v>
      </c>
      <c r="G224" s="41" t="s">
        <v>36</v>
      </c>
      <c r="H224" s="39">
        <v>16</v>
      </c>
      <c r="I224" s="39">
        <v>23</v>
      </c>
      <c r="J224" s="39">
        <f>I224-H224+1</f>
        <v>8</v>
      </c>
      <c r="K224" s="309"/>
    </row>
    <row r="225" spans="1:11" s="40" customFormat="1" hidden="1">
      <c r="A225" s="292" t="s">
        <v>135</v>
      </c>
      <c r="B225" s="38" t="s">
        <v>269</v>
      </c>
      <c r="C225" s="39">
        <v>1</v>
      </c>
      <c r="D225" s="38" t="s">
        <v>10</v>
      </c>
      <c r="E225" s="40" t="s">
        <v>282</v>
      </c>
      <c r="F225" s="39">
        <v>2</v>
      </c>
      <c r="G225" s="41" t="s">
        <v>37</v>
      </c>
      <c r="H225" s="39">
        <v>16</v>
      </c>
      <c r="I225" s="39">
        <v>23</v>
      </c>
      <c r="J225" s="39">
        <f>I225-H225+1</f>
        <v>8</v>
      </c>
      <c r="K225" s="309"/>
    </row>
    <row r="226" spans="1:11" s="320" customFormat="1" hidden="1">
      <c r="A226" s="317" t="s">
        <v>135</v>
      </c>
      <c r="B226" s="318" t="s">
        <v>176</v>
      </c>
      <c r="C226" s="319">
        <v>1</v>
      </c>
      <c r="D226" s="318" t="s">
        <v>104</v>
      </c>
      <c r="E226" s="320" t="s">
        <v>237</v>
      </c>
      <c r="F226" s="319">
        <v>3</v>
      </c>
      <c r="G226" s="321" t="s">
        <v>36</v>
      </c>
      <c r="H226" s="319">
        <v>1</v>
      </c>
      <c r="I226" s="319">
        <v>5</v>
      </c>
      <c r="J226" s="319">
        <f>I226-H226+1</f>
        <v>5</v>
      </c>
    </row>
    <row r="227" spans="1:11" s="320" customFormat="1" hidden="1">
      <c r="A227" s="317" t="s">
        <v>135</v>
      </c>
      <c r="B227" s="318" t="s">
        <v>177</v>
      </c>
      <c r="C227" s="319">
        <v>1</v>
      </c>
      <c r="D227" s="318" t="s">
        <v>104</v>
      </c>
      <c r="E227" s="320" t="s">
        <v>237</v>
      </c>
      <c r="F227" s="319">
        <v>3</v>
      </c>
      <c r="G227" s="321" t="s">
        <v>37</v>
      </c>
      <c r="H227" s="319">
        <v>1</v>
      </c>
      <c r="I227" s="319">
        <v>5</v>
      </c>
      <c r="J227" s="319">
        <f>I227-H227+1</f>
        <v>5</v>
      </c>
    </row>
    <row r="228" spans="1:11" s="320" customFormat="1" hidden="1">
      <c r="A228" s="317" t="s">
        <v>135</v>
      </c>
      <c r="B228" s="318" t="s">
        <v>249</v>
      </c>
      <c r="C228" s="319">
        <v>1</v>
      </c>
      <c r="D228" s="318" t="s">
        <v>104</v>
      </c>
      <c r="E228" s="320" t="s">
        <v>99</v>
      </c>
      <c r="F228" s="319">
        <v>3</v>
      </c>
      <c r="G228" s="321" t="s">
        <v>36</v>
      </c>
      <c r="H228" s="319">
        <v>6</v>
      </c>
      <c r="I228" s="319">
        <v>15</v>
      </c>
      <c r="J228" s="319">
        <f t="shared" ref="J228:J230" si="22">I228-H228+1</f>
        <v>10</v>
      </c>
    </row>
    <row r="229" spans="1:11" s="320" customFormat="1" hidden="1">
      <c r="A229" s="317" t="s">
        <v>135</v>
      </c>
      <c r="B229" s="318" t="s">
        <v>252</v>
      </c>
      <c r="C229" s="319">
        <v>1</v>
      </c>
      <c r="D229" s="318" t="s">
        <v>104</v>
      </c>
      <c r="E229" s="320" t="s">
        <v>99</v>
      </c>
      <c r="F229" s="319">
        <v>3</v>
      </c>
      <c r="G229" s="321" t="s">
        <v>37</v>
      </c>
      <c r="H229" s="319">
        <v>6</v>
      </c>
      <c r="I229" s="319">
        <v>15</v>
      </c>
      <c r="J229" s="319">
        <f t="shared" si="22"/>
        <v>10</v>
      </c>
    </row>
    <row r="230" spans="1:11" s="325" customFormat="1" hidden="1">
      <c r="A230" s="322" t="s">
        <v>135</v>
      </c>
      <c r="B230" s="323" t="s">
        <v>250</v>
      </c>
      <c r="C230" s="324">
        <v>1</v>
      </c>
      <c r="D230" s="323" t="s">
        <v>24</v>
      </c>
      <c r="E230" s="325" t="s">
        <v>99</v>
      </c>
      <c r="F230" s="324">
        <v>3</v>
      </c>
      <c r="G230" s="326" t="s">
        <v>251</v>
      </c>
      <c r="H230" s="324">
        <v>6</v>
      </c>
      <c r="I230" s="324">
        <v>15</v>
      </c>
      <c r="J230" s="324">
        <f t="shared" si="22"/>
        <v>10</v>
      </c>
    </row>
    <row r="231" spans="1:11" s="40" customFormat="1" hidden="1">
      <c r="A231" s="292" t="s">
        <v>135</v>
      </c>
      <c r="B231" s="38" t="s">
        <v>266</v>
      </c>
      <c r="C231" s="39">
        <v>1</v>
      </c>
      <c r="D231" s="302" t="s">
        <v>30</v>
      </c>
      <c r="E231" s="40" t="s">
        <v>282</v>
      </c>
      <c r="F231" s="39">
        <v>3</v>
      </c>
      <c r="G231" s="41" t="s">
        <v>36</v>
      </c>
      <c r="H231" s="39">
        <v>16</v>
      </c>
      <c r="I231" s="39">
        <v>23</v>
      </c>
      <c r="J231" s="39">
        <f>I231-H231+1</f>
        <v>8</v>
      </c>
      <c r="K231" s="309"/>
    </row>
    <row r="232" spans="1:11" s="40" customFormat="1" hidden="1">
      <c r="A232" s="292" t="s">
        <v>135</v>
      </c>
      <c r="B232" s="38" t="s">
        <v>264</v>
      </c>
      <c r="C232" s="39">
        <v>1</v>
      </c>
      <c r="D232" s="38" t="s">
        <v>104</v>
      </c>
      <c r="E232" s="40" t="s">
        <v>282</v>
      </c>
      <c r="F232" s="39">
        <v>3</v>
      </c>
      <c r="G232" s="41" t="s">
        <v>37</v>
      </c>
      <c r="H232" s="39">
        <v>16</v>
      </c>
      <c r="I232" s="39">
        <v>23</v>
      </c>
      <c r="J232" s="39">
        <f>I232-H232+1</f>
        <v>8</v>
      </c>
      <c r="K232" s="309"/>
    </row>
    <row r="233" spans="1:11" s="320" customFormat="1" hidden="1">
      <c r="A233" s="317" t="s">
        <v>135</v>
      </c>
      <c r="B233" s="318" t="s">
        <v>175</v>
      </c>
      <c r="C233" s="319">
        <v>1</v>
      </c>
      <c r="D233" s="318" t="s">
        <v>104</v>
      </c>
      <c r="E233" s="320" t="s">
        <v>237</v>
      </c>
      <c r="F233" s="319">
        <v>4</v>
      </c>
      <c r="G233" s="321" t="s">
        <v>36</v>
      </c>
      <c r="H233" s="319">
        <v>11</v>
      </c>
      <c r="I233" s="319">
        <v>15</v>
      </c>
      <c r="J233" s="319">
        <f t="shared" si="19"/>
        <v>5</v>
      </c>
    </row>
    <row r="234" spans="1:11" s="320" customFormat="1" hidden="1">
      <c r="A234" s="317" t="s">
        <v>135</v>
      </c>
      <c r="B234" s="318" t="s">
        <v>178</v>
      </c>
      <c r="C234" s="319">
        <v>1</v>
      </c>
      <c r="D234" s="318" t="s">
        <v>104</v>
      </c>
      <c r="E234" s="320" t="s">
        <v>237</v>
      </c>
      <c r="F234" s="319">
        <v>4</v>
      </c>
      <c r="G234" s="321" t="s">
        <v>37</v>
      </c>
      <c r="H234" s="319">
        <v>11</v>
      </c>
      <c r="I234" s="319">
        <v>15</v>
      </c>
      <c r="J234" s="319">
        <f t="shared" si="19"/>
        <v>5</v>
      </c>
    </row>
    <row r="235" spans="1:11" s="40" customFormat="1" hidden="1">
      <c r="A235" s="292" t="s">
        <v>135</v>
      </c>
      <c r="B235" s="38"/>
      <c r="C235" s="39">
        <v>1</v>
      </c>
      <c r="D235" s="318"/>
      <c r="F235" s="39">
        <v>4</v>
      </c>
      <c r="G235" s="41" t="s">
        <v>36</v>
      </c>
      <c r="H235" s="39">
        <v>6</v>
      </c>
      <c r="I235" s="39">
        <v>10</v>
      </c>
      <c r="J235" s="39">
        <f t="shared" si="19"/>
        <v>5</v>
      </c>
      <c r="K235" s="309"/>
    </row>
    <row r="236" spans="1:11" s="40" customFormat="1" hidden="1">
      <c r="A236" s="292" t="s">
        <v>135</v>
      </c>
      <c r="B236" s="38" t="s">
        <v>267</v>
      </c>
      <c r="C236" s="39">
        <v>1</v>
      </c>
      <c r="D236" s="38" t="s">
        <v>45</v>
      </c>
      <c r="E236" s="40" t="s">
        <v>282</v>
      </c>
      <c r="F236" s="39">
        <v>4</v>
      </c>
      <c r="G236" s="41" t="s">
        <v>37</v>
      </c>
      <c r="H236" s="39">
        <v>6</v>
      </c>
      <c r="I236" s="39">
        <v>10</v>
      </c>
      <c r="J236" s="39">
        <f t="shared" ref="J236:J241" si="23">I236-H236+1</f>
        <v>5</v>
      </c>
      <c r="K236" s="309"/>
    </row>
    <row r="237" spans="1:11" s="40" customFormat="1" hidden="1">
      <c r="A237" s="292" t="s">
        <v>135</v>
      </c>
      <c r="B237" s="38" t="s">
        <v>273</v>
      </c>
      <c r="C237" s="39">
        <v>1</v>
      </c>
      <c r="D237" s="38" t="s">
        <v>104</v>
      </c>
      <c r="E237" s="40" t="s">
        <v>282</v>
      </c>
      <c r="F237" s="39">
        <v>4</v>
      </c>
      <c r="G237" s="41" t="s">
        <v>36</v>
      </c>
      <c r="H237" s="39">
        <v>16</v>
      </c>
      <c r="I237" s="39">
        <v>23</v>
      </c>
      <c r="J237" s="39">
        <f t="shared" si="23"/>
        <v>8</v>
      </c>
      <c r="K237" s="309"/>
    </row>
    <row r="238" spans="1:11" s="287" customFormat="1" hidden="1">
      <c r="A238" s="296" t="s">
        <v>135</v>
      </c>
      <c r="B238" s="89" t="s">
        <v>262</v>
      </c>
      <c r="C238" s="286">
        <v>1</v>
      </c>
      <c r="D238" s="89" t="s">
        <v>39</v>
      </c>
      <c r="E238" s="287" t="s">
        <v>282</v>
      </c>
      <c r="F238" s="286">
        <v>4</v>
      </c>
      <c r="G238" s="87" t="s">
        <v>37</v>
      </c>
      <c r="H238" s="286">
        <v>16</v>
      </c>
      <c r="I238" s="286">
        <v>23</v>
      </c>
      <c r="J238" s="286">
        <f t="shared" si="23"/>
        <v>8</v>
      </c>
      <c r="K238" s="327"/>
    </row>
    <row r="239" spans="1:11" s="320" customFormat="1" hidden="1">
      <c r="A239" s="317" t="s">
        <v>135</v>
      </c>
      <c r="B239" s="318" t="s">
        <v>195</v>
      </c>
      <c r="C239" s="319">
        <v>1</v>
      </c>
      <c r="D239" s="318" t="s">
        <v>104</v>
      </c>
      <c r="E239" s="320" t="s">
        <v>99</v>
      </c>
      <c r="F239" s="319">
        <v>5</v>
      </c>
      <c r="G239" s="321" t="s">
        <v>37</v>
      </c>
      <c r="H239" s="319">
        <v>11</v>
      </c>
      <c r="I239" s="319">
        <v>15</v>
      </c>
      <c r="J239" s="319">
        <f t="shared" si="23"/>
        <v>5</v>
      </c>
    </row>
    <row r="240" spans="1:11" s="40" customFormat="1" hidden="1">
      <c r="A240" s="292" t="s">
        <v>135</v>
      </c>
      <c r="B240" s="38" t="s">
        <v>265</v>
      </c>
      <c r="C240" s="39">
        <v>1</v>
      </c>
      <c r="D240" s="38" t="s">
        <v>45</v>
      </c>
      <c r="E240" s="40" t="s">
        <v>282</v>
      </c>
      <c r="F240" s="39">
        <v>5</v>
      </c>
      <c r="G240" s="41" t="s">
        <v>37</v>
      </c>
      <c r="H240" s="39">
        <v>6</v>
      </c>
      <c r="I240" s="39">
        <v>10</v>
      </c>
      <c r="J240" s="39">
        <f t="shared" si="23"/>
        <v>5</v>
      </c>
      <c r="K240" s="309"/>
    </row>
    <row r="241" spans="1:11" s="320" customFormat="1" hidden="1">
      <c r="A241" s="317" t="s">
        <v>135</v>
      </c>
      <c r="B241" s="318" t="s">
        <v>246</v>
      </c>
      <c r="C241" s="319">
        <v>1</v>
      </c>
      <c r="D241" s="318" t="s">
        <v>104</v>
      </c>
      <c r="E241" s="320" t="s">
        <v>99</v>
      </c>
      <c r="F241" s="319">
        <v>5</v>
      </c>
      <c r="G241" s="321" t="s">
        <v>36</v>
      </c>
      <c r="H241" s="319">
        <v>6</v>
      </c>
      <c r="I241" s="319">
        <v>15</v>
      </c>
      <c r="J241" s="319">
        <f t="shared" si="23"/>
        <v>10</v>
      </c>
    </row>
    <row r="242" spans="1:11" s="287" customFormat="1" hidden="1">
      <c r="A242" s="88" t="s">
        <v>135</v>
      </c>
      <c r="B242" s="89" t="s">
        <v>310</v>
      </c>
      <c r="C242" s="286">
        <v>1</v>
      </c>
      <c r="D242" s="89" t="s">
        <v>26</v>
      </c>
      <c r="E242" s="290" t="s">
        <v>278</v>
      </c>
      <c r="F242" s="87">
        <v>5</v>
      </c>
      <c r="G242" s="87" t="s">
        <v>251</v>
      </c>
      <c r="H242" s="286">
        <v>6</v>
      </c>
      <c r="I242" s="286">
        <v>15</v>
      </c>
      <c r="J242" s="286">
        <f>I242-H242+1</f>
        <v>10</v>
      </c>
    </row>
    <row r="243" spans="1:11" s="287" customFormat="1" hidden="1">
      <c r="A243" s="296" t="s">
        <v>135</v>
      </c>
      <c r="B243" s="89" t="s">
        <v>270</v>
      </c>
      <c r="C243" s="286">
        <v>1</v>
      </c>
      <c r="D243" s="290" t="s">
        <v>41</v>
      </c>
      <c r="E243" s="287" t="s">
        <v>282</v>
      </c>
      <c r="F243" s="286">
        <v>5</v>
      </c>
      <c r="G243" s="87" t="s">
        <v>251</v>
      </c>
      <c r="H243" s="286">
        <v>16</v>
      </c>
      <c r="I243" s="286">
        <v>23</v>
      </c>
      <c r="J243" s="286">
        <f>I243-H243+1</f>
        <v>8</v>
      </c>
      <c r="K243" s="327"/>
    </row>
    <row r="244" spans="1:11" s="40" customFormat="1" hidden="1">
      <c r="A244" s="292" t="s">
        <v>135</v>
      </c>
      <c r="B244" s="38" t="s">
        <v>261</v>
      </c>
      <c r="C244" s="39">
        <v>1</v>
      </c>
      <c r="D244" s="38" t="s">
        <v>45</v>
      </c>
      <c r="E244" s="40" t="s">
        <v>282</v>
      </c>
      <c r="F244" s="39">
        <v>5</v>
      </c>
      <c r="G244" s="41" t="s">
        <v>36</v>
      </c>
      <c r="H244" s="39">
        <v>16</v>
      </c>
      <c r="I244" s="39">
        <v>23</v>
      </c>
      <c r="J244" s="39">
        <f>I244-H244+1</f>
        <v>8</v>
      </c>
      <c r="K244" s="309"/>
    </row>
    <row r="245" spans="1:11" s="320" customFormat="1" hidden="1">
      <c r="A245" s="317" t="s">
        <v>135</v>
      </c>
      <c r="B245" s="318" t="s">
        <v>152</v>
      </c>
      <c r="C245" s="319">
        <v>1</v>
      </c>
      <c r="D245" s="318" t="s">
        <v>104</v>
      </c>
      <c r="E245" s="320" t="s">
        <v>99</v>
      </c>
      <c r="F245" s="319" t="s">
        <v>78</v>
      </c>
      <c r="G245" s="321" t="s">
        <v>36</v>
      </c>
      <c r="H245" s="319">
        <v>1</v>
      </c>
      <c r="I245" s="319">
        <v>5</v>
      </c>
      <c r="J245" s="319">
        <f t="shared" ref="J245:J308" si="24">I245-H245+1</f>
        <v>5</v>
      </c>
    </row>
    <row r="246" spans="1:11" s="320" customFormat="1" hidden="1">
      <c r="A246" s="317" t="s">
        <v>135</v>
      </c>
      <c r="B246" s="318" t="s">
        <v>153</v>
      </c>
      <c r="C246" s="319">
        <v>1</v>
      </c>
      <c r="D246" s="318" t="s">
        <v>104</v>
      </c>
      <c r="E246" s="320" t="s">
        <v>99</v>
      </c>
      <c r="F246" s="319" t="s">
        <v>78</v>
      </c>
      <c r="G246" s="321" t="s">
        <v>36</v>
      </c>
      <c r="H246" s="319">
        <v>6</v>
      </c>
      <c r="I246" s="319">
        <v>10</v>
      </c>
      <c r="J246" s="319">
        <f t="shared" si="24"/>
        <v>5</v>
      </c>
    </row>
    <row r="247" spans="1:11" s="320" customFormat="1" hidden="1">
      <c r="A247" s="317" t="s">
        <v>135</v>
      </c>
      <c r="B247" s="318" t="s">
        <v>247</v>
      </c>
      <c r="C247" s="319">
        <v>1</v>
      </c>
      <c r="D247" s="318" t="s">
        <v>45</v>
      </c>
      <c r="E247" s="320" t="s">
        <v>99</v>
      </c>
      <c r="F247" s="319">
        <v>6</v>
      </c>
      <c r="G247" s="321" t="s">
        <v>37</v>
      </c>
      <c r="H247" s="319">
        <v>6</v>
      </c>
      <c r="I247" s="319">
        <v>15</v>
      </c>
      <c r="J247" s="319">
        <f t="shared" si="24"/>
        <v>10</v>
      </c>
    </row>
    <row r="248" spans="1:11" s="40" customFormat="1" hidden="1">
      <c r="A248" s="95" t="s">
        <v>135</v>
      </c>
      <c r="B248" s="38" t="s">
        <v>311</v>
      </c>
      <c r="C248" s="39">
        <v>1</v>
      </c>
      <c r="D248" s="38" t="s">
        <v>24</v>
      </c>
      <c r="E248" s="302" t="s">
        <v>278</v>
      </c>
      <c r="F248" s="41">
        <v>6</v>
      </c>
      <c r="G248" s="41" t="s">
        <v>251</v>
      </c>
      <c r="H248" s="39">
        <v>6</v>
      </c>
      <c r="I248" s="39">
        <v>15</v>
      </c>
      <c r="J248" s="39">
        <f>I248-H248+1</f>
        <v>10</v>
      </c>
    </row>
    <row r="249" spans="1:11" s="40" customFormat="1" hidden="1">
      <c r="A249" s="292" t="s">
        <v>135</v>
      </c>
      <c r="B249" s="38" t="s">
        <v>263</v>
      </c>
      <c r="C249" s="39">
        <v>1</v>
      </c>
      <c r="D249" s="38" t="s">
        <v>39</v>
      </c>
      <c r="E249" s="40" t="s">
        <v>282</v>
      </c>
      <c r="F249" s="39">
        <v>6</v>
      </c>
      <c r="G249" s="41" t="s">
        <v>37</v>
      </c>
      <c r="H249" s="39">
        <v>16</v>
      </c>
      <c r="I249" s="39">
        <v>23</v>
      </c>
      <c r="J249" s="39">
        <f>I249-H249+1</f>
        <v>8</v>
      </c>
      <c r="K249" s="309"/>
    </row>
    <row r="250" spans="1:11" s="320" customFormat="1" hidden="1">
      <c r="A250" s="317" t="s">
        <v>135</v>
      </c>
      <c r="B250" s="318" t="s">
        <v>426</v>
      </c>
      <c r="C250" s="319">
        <v>1</v>
      </c>
      <c r="D250" s="318" t="s">
        <v>31</v>
      </c>
      <c r="E250" s="320" t="s">
        <v>99</v>
      </c>
      <c r="F250" s="319">
        <v>7</v>
      </c>
      <c r="G250" s="321" t="s">
        <v>36</v>
      </c>
      <c r="H250" s="319">
        <v>11</v>
      </c>
      <c r="I250" s="319">
        <v>15</v>
      </c>
      <c r="J250" s="319">
        <f>I250-H250+1</f>
        <v>5</v>
      </c>
    </row>
    <row r="251" spans="1:11" s="320" customFormat="1" hidden="1">
      <c r="A251" s="317" t="s">
        <v>135</v>
      </c>
      <c r="B251" s="318" t="s">
        <v>248</v>
      </c>
      <c r="C251" s="319">
        <v>1</v>
      </c>
      <c r="D251" s="318" t="s">
        <v>104</v>
      </c>
      <c r="E251" s="320" t="s">
        <v>99</v>
      </c>
      <c r="F251" s="319">
        <v>7</v>
      </c>
      <c r="G251" s="321" t="s">
        <v>37</v>
      </c>
      <c r="H251" s="319">
        <v>6</v>
      </c>
      <c r="I251" s="319">
        <v>15</v>
      </c>
      <c r="J251" s="319">
        <f t="shared" si="24"/>
        <v>10</v>
      </c>
    </row>
    <row r="252" spans="1:11" s="40" customFormat="1" hidden="1">
      <c r="A252" s="292" t="s">
        <v>135</v>
      </c>
      <c r="B252" s="38"/>
      <c r="C252" s="39">
        <v>1</v>
      </c>
      <c r="D252" s="38"/>
      <c r="F252" s="39">
        <v>7</v>
      </c>
      <c r="G252" s="41" t="s">
        <v>251</v>
      </c>
      <c r="H252" s="39">
        <v>6</v>
      </c>
      <c r="I252" s="39">
        <v>10</v>
      </c>
      <c r="J252" s="39">
        <f>I252-H252+1</f>
        <v>5</v>
      </c>
      <c r="K252" s="309"/>
    </row>
    <row r="253" spans="1:11" s="40" customFormat="1" hidden="1">
      <c r="A253" s="292" t="s">
        <v>135</v>
      </c>
      <c r="B253" s="38" t="s">
        <v>271</v>
      </c>
      <c r="C253" s="39">
        <v>1</v>
      </c>
      <c r="D253" s="38" t="s">
        <v>27</v>
      </c>
      <c r="E253" s="40" t="s">
        <v>282</v>
      </c>
      <c r="F253" s="39">
        <v>7</v>
      </c>
      <c r="G253" s="41" t="s">
        <v>36</v>
      </c>
      <c r="H253" s="39">
        <v>16</v>
      </c>
      <c r="I253" s="39">
        <v>23</v>
      </c>
      <c r="J253" s="39">
        <f>I253-H253+1</f>
        <v>8</v>
      </c>
      <c r="K253" s="309"/>
    </row>
    <row r="254" spans="1:11" s="40" customFormat="1" hidden="1">
      <c r="A254" s="292" t="s">
        <v>135</v>
      </c>
      <c r="B254" s="38" t="s">
        <v>272</v>
      </c>
      <c r="C254" s="39">
        <v>1</v>
      </c>
      <c r="D254" s="38" t="s">
        <v>27</v>
      </c>
      <c r="E254" s="40" t="s">
        <v>282</v>
      </c>
      <c r="F254" s="39">
        <v>7</v>
      </c>
      <c r="G254" s="41" t="s">
        <v>37</v>
      </c>
      <c r="H254" s="39">
        <v>16</v>
      </c>
      <c r="I254" s="39">
        <v>23</v>
      </c>
      <c r="J254" s="39">
        <f>I254-H254+1</f>
        <v>8</v>
      </c>
      <c r="K254" s="309"/>
    </row>
    <row r="255" spans="1:11" s="320" customFormat="1" hidden="1">
      <c r="A255" s="317" t="s">
        <v>135</v>
      </c>
      <c r="B255" s="318"/>
      <c r="C255" s="319">
        <v>1</v>
      </c>
      <c r="D255" s="318"/>
      <c r="F255" s="319" t="s">
        <v>254</v>
      </c>
      <c r="G255" s="321" t="s">
        <v>37</v>
      </c>
      <c r="H255" s="319">
        <v>6</v>
      </c>
      <c r="I255" s="319">
        <v>15</v>
      </c>
      <c r="J255" s="319">
        <f t="shared" si="24"/>
        <v>10</v>
      </c>
    </row>
    <row r="256" spans="1:11" s="27" customFormat="1" hidden="1">
      <c r="A256" s="7" t="s">
        <v>132</v>
      </c>
      <c r="B256" s="8" t="s">
        <v>147</v>
      </c>
      <c r="C256" s="9">
        <v>1</v>
      </c>
      <c r="D256" s="8" t="s">
        <v>26</v>
      </c>
      <c r="E256" s="7" t="s">
        <v>185</v>
      </c>
      <c r="F256" s="11" t="s">
        <v>78</v>
      </c>
      <c r="G256" s="102" t="s">
        <v>191</v>
      </c>
      <c r="H256" s="9">
        <v>1</v>
      </c>
      <c r="I256" s="9">
        <v>10</v>
      </c>
      <c r="J256" s="9">
        <f t="shared" si="24"/>
        <v>10</v>
      </c>
    </row>
    <row r="257" spans="1:10" s="27" customFormat="1" hidden="1">
      <c r="A257" s="7" t="s">
        <v>132</v>
      </c>
      <c r="B257" s="8" t="s">
        <v>146</v>
      </c>
      <c r="C257" s="9">
        <v>1</v>
      </c>
      <c r="D257" s="8" t="s">
        <v>26</v>
      </c>
      <c r="E257" s="7" t="s">
        <v>188</v>
      </c>
      <c r="F257" s="11" t="s">
        <v>258</v>
      </c>
      <c r="G257" s="11" t="s">
        <v>192</v>
      </c>
      <c r="H257" s="9">
        <v>1</v>
      </c>
      <c r="I257" s="9">
        <v>8</v>
      </c>
      <c r="J257" s="9">
        <f t="shared" si="24"/>
        <v>8</v>
      </c>
    </row>
    <row r="258" spans="1:10" s="27" customFormat="1" hidden="1">
      <c r="A258" s="97" t="s">
        <v>132</v>
      </c>
      <c r="B258" s="8" t="s">
        <v>203</v>
      </c>
      <c r="C258" s="9">
        <v>1</v>
      </c>
      <c r="D258" s="8" t="s">
        <v>40</v>
      </c>
      <c r="E258" s="14" t="s">
        <v>14</v>
      </c>
      <c r="F258" s="24" t="s">
        <v>77</v>
      </c>
      <c r="G258" s="11" t="s">
        <v>191</v>
      </c>
      <c r="H258" s="9">
        <v>11</v>
      </c>
      <c r="I258" s="9">
        <v>15</v>
      </c>
      <c r="J258" s="9">
        <f t="shared" si="24"/>
        <v>5</v>
      </c>
    </row>
    <row r="259" spans="1:10" s="27" customFormat="1" hidden="1">
      <c r="A259" s="97" t="s">
        <v>132</v>
      </c>
      <c r="B259" s="8" t="s">
        <v>204</v>
      </c>
      <c r="C259" s="9">
        <v>1</v>
      </c>
      <c r="D259" s="8" t="s">
        <v>40</v>
      </c>
      <c r="E259" s="14" t="s">
        <v>14</v>
      </c>
      <c r="F259" s="24" t="s">
        <v>77</v>
      </c>
      <c r="G259" s="11" t="s">
        <v>194</v>
      </c>
      <c r="H259" s="9">
        <v>11</v>
      </c>
      <c r="I259" s="9">
        <v>15</v>
      </c>
      <c r="J259" s="9">
        <f t="shared" si="24"/>
        <v>5</v>
      </c>
    </row>
    <row r="260" spans="1:10" s="27" customFormat="1" hidden="1">
      <c r="A260" s="97" t="s">
        <v>132</v>
      </c>
      <c r="B260" s="8" t="s">
        <v>205</v>
      </c>
      <c r="C260" s="9">
        <v>1</v>
      </c>
      <c r="D260" s="8" t="s">
        <v>40</v>
      </c>
      <c r="E260" s="14" t="s">
        <v>14</v>
      </c>
      <c r="F260" s="24" t="s">
        <v>80</v>
      </c>
      <c r="G260" s="11" t="s">
        <v>95</v>
      </c>
      <c r="H260" s="9">
        <v>1</v>
      </c>
      <c r="I260" s="9">
        <v>5</v>
      </c>
      <c r="J260" s="9">
        <f t="shared" si="24"/>
        <v>5</v>
      </c>
    </row>
    <row r="261" spans="1:10" s="27" customFormat="1" hidden="1">
      <c r="A261" s="97" t="s">
        <v>132</v>
      </c>
      <c r="B261" s="8" t="s">
        <v>206</v>
      </c>
      <c r="C261" s="9">
        <v>1</v>
      </c>
      <c r="D261" s="8" t="s">
        <v>40</v>
      </c>
      <c r="E261" s="14" t="s">
        <v>14</v>
      </c>
      <c r="F261" s="24" t="s">
        <v>80</v>
      </c>
      <c r="G261" s="11" t="s">
        <v>193</v>
      </c>
      <c r="H261" s="9">
        <v>1</v>
      </c>
      <c r="I261" s="9">
        <v>5</v>
      </c>
      <c r="J261" s="9">
        <f t="shared" si="24"/>
        <v>5</v>
      </c>
    </row>
    <row r="262" spans="1:10" s="27" customFormat="1" hidden="1">
      <c r="A262" s="97" t="s">
        <v>132</v>
      </c>
      <c r="B262" s="8" t="s">
        <v>214</v>
      </c>
      <c r="C262" s="9">
        <v>1</v>
      </c>
      <c r="D262" s="8" t="s">
        <v>38</v>
      </c>
      <c r="E262" s="14" t="s">
        <v>14</v>
      </c>
      <c r="F262" s="24" t="s">
        <v>77</v>
      </c>
      <c r="G262" s="11" t="s">
        <v>95</v>
      </c>
      <c r="H262" s="9">
        <v>1</v>
      </c>
      <c r="I262" s="9">
        <v>6</v>
      </c>
      <c r="J262" s="9">
        <f t="shared" si="24"/>
        <v>6</v>
      </c>
    </row>
    <row r="263" spans="1:10" s="27" customFormat="1" hidden="1">
      <c r="A263" s="97" t="s">
        <v>132</v>
      </c>
      <c r="B263" s="8" t="s">
        <v>215</v>
      </c>
      <c r="C263" s="9">
        <v>1</v>
      </c>
      <c r="D263" s="8" t="s">
        <v>38</v>
      </c>
      <c r="E263" s="14" t="s">
        <v>188</v>
      </c>
      <c r="F263" s="24" t="s">
        <v>77</v>
      </c>
      <c r="G263" s="11" t="s">
        <v>193</v>
      </c>
      <c r="H263" s="9">
        <v>1</v>
      </c>
      <c r="I263" s="9">
        <v>6</v>
      </c>
      <c r="J263" s="9">
        <f t="shared" si="24"/>
        <v>6</v>
      </c>
    </row>
    <row r="264" spans="1:10" s="40" customFormat="1" hidden="1">
      <c r="A264" s="95" t="s">
        <v>133</v>
      </c>
      <c r="B264" s="38" t="s">
        <v>181</v>
      </c>
      <c r="C264" s="39">
        <v>1</v>
      </c>
      <c r="D264" s="38" t="s">
        <v>29</v>
      </c>
      <c r="E264" s="40" t="s">
        <v>180</v>
      </c>
      <c r="F264" s="41" t="s">
        <v>427</v>
      </c>
      <c r="G264" s="328" t="s">
        <v>95</v>
      </c>
      <c r="H264" s="39">
        <v>6</v>
      </c>
      <c r="I264" s="39">
        <v>19</v>
      </c>
      <c r="J264" s="39">
        <f t="shared" si="24"/>
        <v>14</v>
      </c>
    </row>
    <row r="265" spans="1:10" s="40" customFormat="1" hidden="1">
      <c r="A265" s="95" t="s">
        <v>133</v>
      </c>
      <c r="B265" s="38" t="s">
        <v>182</v>
      </c>
      <c r="C265" s="39">
        <v>1</v>
      </c>
      <c r="D265" s="38" t="s">
        <v>29</v>
      </c>
      <c r="E265" s="40" t="s">
        <v>180</v>
      </c>
      <c r="F265" s="41" t="s">
        <v>427</v>
      </c>
      <c r="G265" s="41" t="s">
        <v>193</v>
      </c>
      <c r="H265" s="39">
        <v>6</v>
      </c>
      <c r="I265" s="39">
        <v>19</v>
      </c>
      <c r="J265" s="39">
        <f t="shared" si="24"/>
        <v>14</v>
      </c>
    </row>
    <row r="266" spans="1:10" s="40" customFormat="1" hidden="1">
      <c r="A266" s="95" t="s">
        <v>133</v>
      </c>
      <c r="B266" s="38" t="s">
        <v>183</v>
      </c>
      <c r="C266" s="39">
        <v>1</v>
      </c>
      <c r="D266" s="38" t="s">
        <v>29</v>
      </c>
      <c r="E266" s="40" t="s">
        <v>180</v>
      </c>
      <c r="F266" s="41" t="s">
        <v>427</v>
      </c>
      <c r="G266" s="328" t="s">
        <v>95</v>
      </c>
      <c r="H266" s="39">
        <v>12</v>
      </c>
      <c r="I266" s="39">
        <v>19</v>
      </c>
      <c r="J266" s="39">
        <f t="shared" si="24"/>
        <v>8</v>
      </c>
    </row>
    <row r="267" spans="1:10" s="40" customFormat="1" hidden="1">
      <c r="A267" s="95" t="s">
        <v>133</v>
      </c>
      <c r="B267" s="38" t="s">
        <v>184</v>
      </c>
      <c r="C267" s="39">
        <v>1</v>
      </c>
      <c r="D267" s="38" t="s">
        <v>29</v>
      </c>
      <c r="E267" s="40" t="s">
        <v>180</v>
      </c>
      <c r="F267" s="41" t="s">
        <v>427</v>
      </c>
      <c r="G267" s="41" t="s">
        <v>193</v>
      </c>
      <c r="H267" s="39">
        <v>12</v>
      </c>
      <c r="I267" s="39">
        <v>19</v>
      </c>
      <c r="J267" s="39">
        <f t="shared" si="24"/>
        <v>8</v>
      </c>
    </row>
    <row r="268" spans="1:10" s="40" customFormat="1" hidden="1">
      <c r="A268" s="95" t="s">
        <v>133</v>
      </c>
      <c r="B268" s="38" t="s">
        <v>146</v>
      </c>
      <c r="C268" s="39">
        <v>1</v>
      </c>
      <c r="D268" s="38" t="s">
        <v>29</v>
      </c>
      <c r="E268" s="95" t="s">
        <v>235</v>
      </c>
      <c r="F268" s="41" t="s">
        <v>258</v>
      </c>
      <c r="G268" s="41" t="s">
        <v>192</v>
      </c>
      <c r="H268" s="39">
        <v>1</v>
      </c>
      <c r="I268" s="39">
        <v>8</v>
      </c>
      <c r="J268" s="39">
        <f t="shared" si="24"/>
        <v>8</v>
      </c>
    </row>
    <row r="269" spans="1:10" s="40" customFormat="1" hidden="1">
      <c r="A269" s="292" t="s">
        <v>133</v>
      </c>
      <c r="B269" s="38" t="s">
        <v>219</v>
      </c>
      <c r="C269" s="39">
        <v>1</v>
      </c>
      <c r="D269" s="38" t="s">
        <v>10</v>
      </c>
      <c r="E269" s="40" t="s">
        <v>35</v>
      </c>
      <c r="F269" s="39" t="s">
        <v>77</v>
      </c>
      <c r="G269" s="41" t="s">
        <v>95</v>
      </c>
      <c r="H269" s="39">
        <v>1</v>
      </c>
      <c r="I269" s="39">
        <v>6</v>
      </c>
      <c r="J269" s="39">
        <f t="shared" si="24"/>
        <v>6</v>
      </c>
    </row>
    <row r="270" spans="1:10" s="40" customFormat="1" hidden="1">
      <c r="A270" s="292" t="s">
        <v>133</v>
      </c>
      <c r="B270" s="38" t="s">
        <v>220</v>
      </c>
      <c r="C270" s="39">
        <v>1</v>
      </c>
      <c r="D270" s="38" t="s">
        <v>10</v>
      </c>
      <c r="E270" s="40" t="s">
        <v>35</v>
      </c>
      <c r="F270" s="39" t="s">
        <v>77</v>
      </c>
      <c r="G270" s="41" t="s">
        <v>193</v>
      </c>
      <c r="H270" s="39">
        <v>1</v>
      </c>
      <c r="I270" s="39">
        <v>6</v>
      </c>
      <c r="J270" s="39">
        <f t="shared" si="24"/>
        <v>6</v>
      </c>
    </row>
    <row r="271" spans="1:10" s="40" customFormat="1" hidden="1">
      <c r="A271" s="292" t="s">
        <v>133</v>
      </c>
      <c r="B271" s="38" t="s">
        <v>221</v>
      </c>
      <c r="C271" s="39">
        <v>1</v>
      </c>
      <c r="D271" s="38" t="s">
        <v>10</v>
      </c>
      <c r="E271" s="40" t="s">
        <v>35</v>
      </c>
      <c r="F271" s="39" t="s">
        <v>77</v>
      </c>
      <c r="G271" s="41" t="s">
        <v>95</v>
      </c>
      <c r="H271" s="39">
        <v>7</v>
      </c>
      <c r="I271" s="39">
        <v>12</v>
      </c>
      <c r="J271" s="39">
        <f t="shared" si="24"/>
        <v>6</v>
      </c>
    </row>
    <row r="272" spans="1:10" s="40" customFormat="1" hidden="1">
      <c r="A272" s="292" t="s">
        <v>133</v>
      </c>
      <c r="B272" s="38" t="s">
        <v>222</v>
      </c>
      <c r="C272" s="39">
        <v>1</v>
      </c>
      <c r="D272" s="38" t="s">
        <v>10</v>
      </c>
      <c r="E272" s="40" t="s">
        <v>35</v>
      </c>
      <c r="F272" s="39" t="s">
        <v>77</v>
      </c>
      <c r="G272" s="41" t="s">
        <v>193</v>
      </c>
      <c r="H272" s="39">
        <v>7</v>
      </c>
      <c r="I272" s="39">
        <v>12</v>
      </c>
      <c r="J272" s="39">
        <f t="shared" si="24"/>
        <v>6</v>
      </c>
    </row>
    <row r="273" spans="1:10" s="40" customFormat="1" hidden="1">
      <c r="A273" s="292" t="s">
        <v>133</v>
      </c>
      <c r="B273" s="38" t="s">
        <v>223</v>
      </c>
      <c r="C273" s="39">
        <v>1</v>
      </c>
      <c r="D273" s="38" t="s">
        <v>10</v>
      </c>
      <c r="E273" s="40" t="s">
        <v>35</v>
      </c>
      <c r="F273" s="39" t="s">
        <v>80</v>
      </c>
      <c r="G273" s="41" t="s">
        <v>95</v>
      </c>
      <c r="H273" s="39">
        <v>1</v>
      </c>
      <c r="I273" s="39">
        <v>6</v>
      </c>
      <c r="J273" s="39">
        <f t="shared" si="24"/>
        <v>6</v>
      </c>
    </row>
    <row r="274" spans="1:10" s="40" customFormat="1" hidden="1">
      <c r="A274" s="292" t="s">
        <v>133</v>
      </c>
      <c r="B274" s="38" t="s">
        <v>224</v>
      </c>
      <c r="C274" s="39">
        <v>1</v>
      </c>
      <c r="D274" s="38" t="s">
        <v>10</v>
      </c>
      <c r="E274" s="40" t="s">
        <v>35</v>
      </c>
      <c r="F274" s="39" t="s">
        <v>80</v>
      </c>
      <c r="G274" s="41" t="s">
        <v>193</v>
      </c>
      <c r="H274" s="39">
        <v>1</v>
      </c>
      <c r="I274" s="39">
        <v>6</v>
      </c>
      <c r="J274" s="39">
        <f t="shared" si="24"/>
        <v>6</v>
      </c>
    </row>
    <row r="275" spans="1:10" s="27" customFormat="1" hidden="1">
      <c r="A275" s="30"/>
      <c r="B275" s="8" t="s">
        <v>428</v>
      </c>
      <c r="C275" s="9">
        <v>1</v>
      </c>
      <c r="D275" s="8" t="s">
        <v>13</v>
      </c>
      <c r="E275" s="36" t="s">
        <v>97</v>
      </c>
      <c r="F275" s="11">
        <v>2</v>
      </c>
      <c r="G275" s="11" t="s">
        <v>189</v>
      </c>
      <c r="H275" s="9">
        <v>1</v>
      </c>
      <c r="I275" s="9">
        <v>10</v>
      </c>
      <c r="J275" s="9">
        <f t="shared" si="24"/>
        <v>10</v>
      </c>
    </row>
    <row r="276" spans="1:10" s="27" customFormat="1" hidden="1">
      <c r="A276" s="30"/>
      <c r="B276" s="8" t="s">
        <v>429</v>
      </c>
      <c r="C276" s="9">
        <v>1</v>
      </c>
      <c r="D276" s="10" t="s">
        <v>13</v>
      </c>
      <c r="E276" s="10" t="s">
        <v>179</v>
      </c>
      <c r="F276" s="11"/>
      <c r="G276" s="11"/>
      <c r="H276" s="9">
        <v>1</v>
      </c>
      <c r="I276" s="9">
        <v>15</v>
      </c>
      <c r="J276" s="9">
        <f t="shared" si="24"/>
        <v>15</v>
      </c>
    </row>
    <row r="277" spans="1:10" s="27" customFormat="1" hidden="1">
      <c r="A277" s="7"/>
      <c r="B277" s="8" t="s">
        <v>430</v>
      </c>
      <c r="C277" s="9">
        <v>1</v>
      </c>
      <c r="D277" s="8" t="s">
        <v>141</v>
      </c>
      <c r="E277" s="14" t="s">
        <v>114</v>
      </c>
      <c r="F277" s="24">
        <v>4</v>
      </c>
      <c r="G277" s="11" t="s">
        <v>75</v>
      </c>
      <c r="H277" s="9">
        <v>1</v>
      </c>
      <c r="I277" s="9">
        <v>10</v>
      </c>
      <c r="J277" s="9">
        <f t="shared" si="24"/>
        <v>10</v>
      </c>
    </row>
    <row r="278" spans="1:10" s="27" customFormat="1" hidden="1">
      <c r="A278" s="7"/>
      <c r="B278" s="8" t="s">
        <v>431</v>
      </c>
      <c r="C278" s="9">
        <v>1</v>
      </c>
      <c r="D278" s="8" t="s">
        <v>141</v>
      </c>
      <c r="E278" s="14" t="s">
        <v>93</v>
      </c>
      <c r="F278" s="24">
        <v>4</v>
      </c>
      <c r="G278" s="11" t="s">
        <v>139</v>
      </c>
      <c r="H278" s="9">
        <v>1</v>
      </c>
      <c r="I278" s="9">
        <v>10</v>
      </c>
      <c r="J278" s="9">
        <f t="shared" si="24"/>
        <v>10</v>
      </c>
    </row>
    <row r="279" spans="1:10" s="27" customFormat="1" hidden="1">
      <c r="A279" s="7"/>
      <c r="B279" s="8" t="s">
        <v>169</v>
      </c>
      <c r="C279" s="9">
        <v>1</v>
      </c>
      <c r="D279" s="8" t="s">
        <v>141</v>
      </c>
      <c r="E279" s="14" t="s">
        <v>114</v>
      </c>
      <c r="F279" s="24">
        <v>6</v>
      </c>
      <c r="G279" s="11" t="s">
        <v>75</v>
      </c>
      <c r="H279" s="9">
        <v>1</v>
      </c>
      <c r="I279" s="9">
        <v>10</v>
      </c>
      <c r="J279" s="9">
        <f t="shared" si="24"/>
        <v>10</v>
      </c>
    </row>
    <row r="280" spans="1:10" s="27" customFormat="1" hidden="1">
      <c r="A280" s="7"/>
      <c r="B280" s="8" t="s">
        <v>168</v>
      </c>
      <c r="C280" s="9">
        <v>1</v>
      </c>
      <c r="D280" s="8" t="s">
        <v>141</v>
      </c>
      <c r="E280" s="14" t="s">
        <v>114</v>
      </c>
      <c r="F280" s="24">
        <v>6</v>
      </c>
      <c r="G280" s="11" t="s">
        <v>83</v>
      </c>
      <c r="H280" s="9">
        <v>1</v>
      </c>
      <c r="I280" s="9">
        <v>10</v>
      </c>
      <c r="J280" s="9">
        <f t="shared" si="24"/>
        <v>10</v>
      </c>
    </row>
    <row r="281" spans="1:10" s="27" customFormat="1" hidden="1">
      <c r="A281" s="7"/>
      <c r="B281" s="8" t="s">
        <v>177</v>
      </c>
      <c r="C281" s="9">
        <v>1</v>
      </c>
      <c r="D281" s="8" t="s">
        <v>49</v>
      </c>
      <c r="E281" s="14" t="s">
        <v>97</v>
      </c>
      <c r="F281" s="24">
        <v>5</v>
      </c>
      <c r="G281" s="11" t="s">
        <v>139</v>
      </c>
      <c r="H281" s="9">
        <v>1</v>
      </c>
      <c r="I281" s="9">
        <v>10</v>
      </c>
      <c r="J281" s="9">
        <f t="shared" si="24"/>
        <v>10</v>
      </c>
    </row>
    <row r="282" spans="1:10" s="27" customFormat="1" hidden="1">
      <c r="A282" s="7"/>
      <c r="B282" s="8" t="s">
        <v>168</v>
      </c>
      <c r="C282" s="9">
        <v>1</v>
      </c>
      <c r="D282" s="8" t="s">
        <v>49</v>
      </c>
      <c r="E282" s="14" t="s">
        <v>97</v>
      </c>
      <c r="F282" s="24">
        <v>6</v>
      </c>
      <c r="G282" s="11" t="s">
        <v>75</v>
      </c>
      <c r="H282" s="9">
        <v>1</v>
      </c>
      <c r="I282" s="9">
        <v>10</v>
      </c>
      <c r="J282" s="9">
        <f t="shared" si="24"/>
        <v>10</v>
      </c>
    </row>
    <row r="283" spans="1:10" s="27" customFormat="1" hidden="1">
      <c r="A283" s="7"/>
      <c r="B283" s="8" t="s">
        <v>169</v>
      </c>
      <c r="C283" s="9">
        <v>1</v>
      </c>
      <c r="D283" s="8" t="s">
        <v>49</v>
      </c>
      <c r="E283" s="14" t="s">
        <v>97</v>
      </c>
      <c r="F283" s="24">
        <v>6</v>
      </c>
      <c r="G283" s="11" t="s">
        <v>83</v>
      </c>
      <c r="H283" s="9">
        <v>1</v>
      </c>
      <c r="I283" s="9">
        <v>10</v>
      </c>
      <c r="J283" s="9">
        <f t="shared" si="24"/>
        <v>10</v>
      </c>
    </row>
    <row r="284" spans="1:10" s="27" customFormat="1" hidden="1">
      <c r="A284" s="7"/>
      <c r="B284" s="8" t="s">
        <v>175</v>
      </c>
      <c r="C284" s="9">
        <v>1</v>
      </c>
      <c r="D284" s="8" t="s">
        <v>49</v>
      </c>
      <c r="E284" s="14" t="s">
        <v>97</v>
      </c>
      <c r="F284" s="24">
        <v>7</v>
      </c>
      <c r="G284" s="11" t="s">
        <v>75</v>
      </c>
      <c r="H284" s="9">
        <v>1</v>
      </c>
      <c r="I284" s="9">
        <v>10</v>
      </c>
      <c r="J284" s="9">
        <f t="shared" si="24"/>
        <v>10</v>
      </c>
    </row>
    <row r="285" spans="1:10" s="27" customFormat="1" hidden="1">
      <c r="A285" s="7"/>
      <c r="B285" s="8" t="s">
        <v>176</v>
      </c>
      <c r="C285" s="9">
        <v>1</v>
      </c>
      <c r="D285" s="8" t="s">
        <v>49</v>
      </c>
      <c r="E285" s="14" t="s">
        <v>97</v>
      </c>
      <c r="F285" s="24">
        <v>7</v>
      </c>
      <c r="G285" s="11" t="s">
        <v>83</v>
      </c>
      <c r="H285" s="9">
        <v>1</v>
      </c>
      <c r="I285" s="9">
        <v>10</v>
      </c>
      <c r="J285" s="9">
        <f t="shared" si="24"/>
        <v>10</v>
      </c>
    </row>
    <row r="286" spans="1:10" s="27" customFormat="1" hidden="1">
      <c r="A286" s="7"/>
      <c r="B286" s="8" t="s">
        <v>178</v>
      </c>
      <c r="C286" s="9">
        <v>1</v>
      </c>
      <c r="D286" s="8" t="s">
        <v>49</v>
      </c>
      <c r="E286" s="14" t="s">
        <v>97</v>
      </c>
      <c r="F286" s="24">
        <v>7</v>
      </c>
      <c r="G286" s="11" t="s">
        <v>139</v>
      </c>
      <c r="H286" s="9">
        <v>1</v>
      </c>
      <c r="I286" s="9">
        <v>10</v>
      </c>
      <c r="J286" s="9">
        <f t="shared" si="24"/>
        <v>10</v>
      </c>
    </row>
    <row r="287" spans="1:10" s="27" customFormat="1" hidden="1">
      <c r="A287" s="7"/>
      <c r="B287" s="8" t="s">
        <v>177</v>
      </c>
      <c r="C287" s="9">
        <v>1</v>
      </c>
      <c r="D287" s="8" t="s">
        <v>30</v>
      </c>
      <c r="E287" s="7" t="s">
        <v>112</v>
      </c>
      <c r="F287" s="11">
        <v>2</v>
      </c>
      <c r="G287" s="11" t="s">
        <v>139</v>
      </c>
      <c r="H287" s="9">
        <v>1</v>
      </c>
      <c r="I287" s="9">
        <v>10</v>
      </c>
      <c r="J287" s="9">
        <f t="shared" si="24"/>
        <v>10</v>
      </c>
    </row>
    <row r="288" spans="1:10" s="27" customFormat="1" hidden="1">
      <c r="A288" s="7"/>
      <c r="B288" s="8" t="s">
        <v>178</v>
      </c>
      <c r="C288" s="9">
        <v>1</v>
      </c>
      <c r="D288" s="8" t="s">
        <v>30</v>
      </c>
      <c r="E288" s="7" t="s">
        <v>112</v>
      </c>
      <c r="F288" s="11">
        <v>2</v>
      </c>
      <c r="G288" s="11" t="s">
        <v>140</v>
      </c>
      <c r="H288" s="9">
        <v>1</v>
      </c>
      <c r="I288" s="9">
        <v>10</v>
      </c>
      <c r="J288" s="9">
        <f t="shared" si="24"/>
        <v>10</v>
      </c>
    </row>
    <row r="289" spans="1:10" s="27" customFormat="1" hidden="1">
      <c r="A289" s="7"/>
      <c r="B289" s="8" t="s">
        <v>176</v>
      </c>
      <c r="C289" s="9">
        <v>1</v>
      </c>
      <c r="D289" s="8" t="s">
        <v>25</v>
      </c>
      <c r="E289" s="7" t="s">
        <v>112</v>
      </c>
      <c r="F289" s="11">
        <v>6</v>
      </c>
      <c r="G289" s="11" t="s">
        <v>75</v>
      </c>
      <c r="H289" s="9">
        <v>1</v>
      </c>
      <c r="I289" s="9">
        <v>10</v>
      </c>
      <c r="J289" s="9">
        <f t="shared" si="24"/>
        <v>10</v>
      </c>
    </row>
    <row r="290" spans="1:10" s="27" customFormat="1" hidden="1">
      <c r="A290" s="7"/>
      <c r="B290" s="8" t="s">
        <v>175</v>
      </c>
      <c r="C290" s="9">
        <v>1</v>
      </c>
      <c r="D290" s="8" t="s">
        <v>25</v>
      </c>
      <c r="E290" s="7" t="s">
        <v>112</v>
      </c>
      <c r="F290" s="11">
        <v>6</v>
      </c>
      <c r="G290" s="11" t="s">
        <v>83</v>
      </c>
      <c r="H290" s="9">
        <v>1</v>
      </c>
      <c r="I290" s="9">
        <v>10</v>
      </c>
      <c r="J290" s="9">
        <f t="shared" si="24"/>
        <v>10</v>
      </c>
    </row>
    <row r="291" spans="1:10" s="27" customFormat="1" hidden="1">
      <c r="A291" s="7"/>
      <c r="B291" s="8" t="s">
        <v>178</v>
      </c>
      <c r="C291" s="9">
        <v>1</v>
      </c>
      <c r="D291" s="8" t="s">
        <v>46</v>
      </c>
      <c r="E291" s="14" t="s">
        <v>23</v>
      </c>
      <c r="F291" s="11">
        <v>2</v>
      </c>
      <c r="G291" s="11" t="s">
        <v>139</v>
      </c>
      <c r="H291" s="9">
        <v>1</v>
      </c>
      <c r="I291" s="9">
        <v>10</v>
      </c>
      <c r="J291" s="9">
        <f t="shared" si="24"/>
        <v>10</v>
      </c>
    </row>
    <row r="292" spans="1:10" s="27" customFormat="1" hidden="1">
      <c r="A292" s="7"/>
      <c r="B292" s="8" t="s">
        <v>177</v>
      </c>
      <c r="C292" s="9">
        <v>1</v>
      </c>
      <c r="D292" s="8" t="s">
        <v>46</v>
      </c>
      <c r="E292" s="14" t="s">
        <v>23</v>
      </c>
      <c r="F292" s="11">
        <v>2</v>
      </c>
      <c r="G292" s="11" t="s">
        <v>140</v>
      </c>
      <c r="H292" s="9">
        <v>1</v>
      </c>
      <c r="I292" s="9">
        <v>10</v>
      </c>
      <c r="J292" s="9">
        <f t="shared" si="24"/>
        <v>10</v>
      </c>
    </row>
    <row r="293" spans="1:10" s="27" customFormat="1" hidden="1">
      <c r="A293" s="7"/>
      <c r="B293" s="8" t="s">
        <v>432</v>
      </c>
      <c r="C293" s="9">
        <v>1</v>
      </c>
      <c r="D293" s="8" t="s">
        <v>46</v>
      </c>
      <c r="E293" s="14" t="s">
        <v>136</v>
      </c>
      <c r="F293" s="11">
        <v>3</v>
      </c>
      <c r="G293" s="11" t="s">
        <v>139</v>
      </c>
      <c r="H293" s="9">
        <v>1</v>
      </c>
      <c r="I293" s="9">
        <v>10</v>
      </c>
      <c r="J293" s="9">
        <f t="shared" si="24"/>
        <v>10</v>
      </c>
    </row>
    <row r="294" spans="1:10" s="27" customFormat="1" hidden="1">
      <c r="A294" s="7"/>
      <c r="B294" s="8" t="s">
        <v>433</v>
      </c>
      <c r="C294" s="9">
        <v>1</v>
      </c>
      <c r="D294" s="8" t="s">
        <v>46</v>
      </c>
      <c r="E294" s="14" t="s">
        <v>136</v>
      </c>
      <c r="F294" s="11">
        <v>3</v>
      </c>
      <c r="G294" s="11" t="s">
        <v>140</v>
      </c>
      <c r="H294" s="9">
        <v>1</v>
      </c>
      <c r="I294" s="9">
        <v>10</v>
      </c>
      <c r="J294" s="9">
        <f t="shared" si="24"/>
        <v>10</v>
      </c>
    </row>
    <row r="295" spans="1:10" s="27" customFormat="1" hidden="1">
      <c r="A295" s="7"/>
      <c r="B295" s="8" t="s">
        <v>169</v>
      </c>
      <c r="C295" s="9">
        <v>1</v>
      </c>
      <c r="D295" s="8" t="s">
        <v>46</v>
      </c>
      <c r="E295" s="14" t="s">
        <v>23</v>
      </c>
      <c r="F295" s="11">
        <v>4</v>
      </c>
      <c r="G295" s="11" t="s">
        <v>83</v>
      </c>
      <c r="H295" s="9">
        <v>1</v>
      </c>
      <c r="I295" s="9">
        <v>10</v>
      </c>
      <c r="J295" s="9">
        <f t="shared" si="24"/>
        <v>10</v>
      </c>
    </row>
    <row r="296" spans="1:10" s="27" customFormat="1" hidden="1">
      <c r="A296" s="7"/>
      <c r="B296" s="8" t="s">
        <v>168</v>
      </c>
      <c r="C296" s="9">
        <v>1</v>
      </c>
      <c r="D296" s="8" t="s">
        <v>46</v>
      </c>
      <c r="E296" s="14" t="s">
        <v>23</v>
      </c>
      <c r="F296" s="11">
        <v>4</v>
      </c>
      <c r="G296" s="11" t="s">
        <v>139</v>
      </c>
      <c r="H296" s="9">
        <v>1</v>
      </c>
      <c r="I296" s="9">
        <v>10</v>
      </c>
      <c r="J296" s="9">
        <f t="shared" si="24"/>
        <v>10</v>
      </c>
    </row>
    <row r="297" spans="1:10" s="27" customFormat="1" hidden="1">
      <c r="A297" s="7"/>
      <c r="B297" s="8" t="s">
        <v>175</v>
      </c>
      <c r="C297" s="9">
        <v>1</v>
      </c>
      <c r="D297" s="8" t="s">
        <v>46</v>
      </c>
      <c r="E297" s="14" t="s">
        <v>23</v>
      </c>
      <c r="F297" s="11">
        <v>6</v>
      </c>
      <c r="G297" s="11" t="s">
        <v>75</v>
      </c>
      <c r="H297" s="9">
        <v>1</v>
      </c>
      <c r="I297" s="9">
        <v>10</v>
      </c>
      <c r="J297" s="9">
        <f t="shared" si="24"/>
        <v>10</v>
      </c>
    </row>
    <row r="298" spans="1:10" s="27" customFormat="1" hidden="1">
      <c r="A298" s="7"/>
      <c r="B298" s="8" t="s">
        <v>176</v>
      </c>
      <c r="C298" s="9">
        <v>1</v>
      </c>
      <c r="D298" s="8" t="s">
        <v>46</v>
      </c>
      <c r="E298" s="14" t="s">
        <v>23</v>
      </c>
      <c r="F298" s="11">
        <v>6</v>
      </c>
      <c r="G298" s="11" t="s">
        <v>83</v>
      </c>
      <c r="H298" s="9">
        <v>1</v>
      </c>
      <c r="I298" s="9">
        <v>10</v>
      </c>
      <c r="J298" s="9">
        <f t="shared" si="24"/>
        <v>10</v>
      </c>
    </row>
    <row r="299" spans="1:10" s="27" customFormat="1" hidden="1">
      <c r="A299" s="7"/>
      <c r="B299" s="8" t="s">
        <v>434</v>
      </c>
      <c r="C299" s="9">
        <v>1</v>
      </c>
      <c r="D299" s="8" t="s">
        <v>137</v>
      </c>
      <c r="E299" s="7" t="s">
        <v>138</v>
      </c>
      <c r="F299" s="11">
        <v>3</v>
      </c>
      <c r="G299" s="11" t="s">
        <v>139</v>
      </c>
      <c r="H299" s="9">
        <v>1</v>
      </c>
      <c r="I299" s="9">
        <v>6</v>
      </c>
      <c r="J299" s="9">
        <f t="shared" si="24"/>
        <v>6</v>
      </c>
    </row>
    <row r="300" spans="1:10" s="27" customFormat="1" hidden="1">
      <c r="A300" s="7"/>
      <c r="B300" s="8" t="s">
        <v>435</v>
      </c>
      <c r="C300" s="9">
        <v>1</v>
      </c>
      <c r="D300" s="8" t="s">
        <v>137</v>
      </c>
      <c r="E300" s="7" t="s">
        <v>138</v>
      </c>
      <c r="F300" s="11">
        <v>3</v>
      </c>
      <c r="G300" s="11" t="s">
        <v>140</v>
      </c>
      <c r="H300" s="9">
        <v>1</v>
      </c>
      <c r="I300" s="9">
        <v>6</v>
      </c>
      <c r="J300" s="9">
        <f t="shared" si="24"/>
        <v>6</v>
      </c>
    </row>
    <row r="301" spans="1:10" s="27" customFormat="1" hidden="1">
      <c r="A301" s="7"/>
      <c r="B301" s="8" t="s">
        <v>430</v>
      </c>
      <c r="C301" s="9">
        <v>1</v>
      </c>
      <c r="D301" s="8" t="s">
        <v>137</v>
      </c>
      <c r="E301" s="7" t="s">
        <v>138</v>
      </c>
      <c r="F301" s="11">
        <v>4</v>
      </c>
      <c r="G301" s="11" t="s">
        <v>83</v>
      </c>
      <c r="H301" s="9">
        <v>7</v>
      </c>
      <c r="I301" s="9">
        <v>12</v>
      </c>
      <c r="J301" s="9">
        <f t="shared" si="24"/>
        <v>6</v>
      </c>
    </row>
    <row r="302" spans="1:10" s="27" customFormat="1" hidden="1">
      <c r="A302" s="97"/>
      <c r="B302" s="8" t="s">
        <v>177</v>
      </c>
      <c r="C302" s="9">
        <v>1</v>
      </c>
      <c r="D302" s="8" t="s">
        <v>187</v>
      </c>
      <c r="E302" s="14" t="s">
        <v>114</v>
      </c>
      <c r="F302" s="24">
        <v>5</v>
      </c>
      <c r="G302" s="11" t="s">
        <v>140</v>
      </c>
      <c r="H302" s="9">
        <v>1</v>
      </c>
      <c r="I302" s="9">
        <v>10</v>
      </c>
      <c r="J302" s="9">
        <f t="shared" si="24"/>
        <v>10</v>
      </c>
    </row>
    <row r="303" spans="1:10" s="27" customFormat="1" hidden="1">
      <c r="A303" s="97"/>
      <c r="B303" s="8" t="s">
        <v>176</v>
      </c>
      <c r="C303" s="9">
        <v>1</v>
      </c>
      <c r="D303" s="8" t="s">
        <v>187</v>
      </c>
      <c r="E303" s="14" t="s">
        <v>114</v>
      </c>
      <c r="F303" s="24">
        <v>7</v>
      </c>
      <c r="G303" s="11" t="s">
        <v>75</v>
      </c>
      <c r="H303" s="9">
        <v>1</v>
      </c>
      <c r="I303" s="9">
        <v>10</v>
      </c>
      <c r="J303" s="9">
        <f t="shared" si="24"/>
        <v>10</v>
      </c>
    </row>
    <row r="304" spans="1:10" s="27" customFormat="1" hidden="1">
      <c r="A304" s="97"/>
      <c r="B304" s="8" t="s">
        <v>175</v>
      </c>
      <c r="C304" s="9">
        <v>1</v>
      </c>
      <c r="D304" s="8" t="s">
        <v>187</v>
      </c>
      <c r="E304" s="14" t="s">
        <v>114</v>
      </c>
      <c r="F304" s="24">
        <v>7</v>
      </c>
      <c r="G304" s="11" t="s">
        <v>83</v>
      </c>
      <c r="H304" s="9">
        <v>1</v>
      </c>
      <c r="I304" s="9">
        <v>10</v>
      </c>
      <c r="J304" s="9">
        <f t="shared" si="24"/>
        <v>10</v>
      </c>
    </row>
    <row r="305" spans="1:10" s="27" customFormat="1" hidden="1">
      <c r="A305" s="97"/>
      <c r="B305" s="8" t="s">
        <v>178</v>
      </c>
      <c r="C305" s="9">
        <v>1</v>
      </c>
      <c r="D305" s="8" t="s">
        <v>187</v>
      </c>
      <c r="E305" s="14" t="s">
        <v>114</v>
      </c>
      <c r="F305" s="24">
        <v>7</v>
      </c>
      <c r="G305" s="11" t="s">
        <v>140</v>
      </c>
      <c r="H305" s="9">
        <v>1</v>
      </c>
      <c r="I305" s="9">
        <v>10</v>
      </c>
      <c r="J305" s="9">
        <f t="shared" si="24"/>
        <v>10</v>
      </c>
    </row>
    <row r="306" spans="1:10" s="27" customFormat="1" hidden="1">
      <c r="A306" s="97"/>
      <c r="B306" s="8" t="s">
        <v>177</v>
      </c>
      <c r="C306" s="9">
        <v>1</v>
      </c>
      <c r="D306" s="8" t="s">
        <v>187</v>
      </c>
      <c r="E306" s="14" t="s">
        <v>114</v>
      </c>
      <c r="F306" s="24">
        <v>5</v>
      </c>
      <c r="G306" s="11" t="s">
        <v>140</v>
      </c>
      <c r="H306" s="9">
        <v>1</v>
      </c>
      <c r="I306" s="9">
        <v>10</v>
      </c>
      <c r="J306" s="9">
        <f t="shared" si="24"/>
        <v>10</v>
      </c>
    </row>
    <row r="307" spans="1:10" s="27" customFormat="1" hidden="1">
      <c r="A307" s="97"/>
      <c r="B307" s="8" t="s">
        <v>176</v>
      </c>
      <c r="C307" s="9">
        <v>1</v>
      </c>
      <c r="D307" s="8" t="s">
        <v>187</v>
      </c>
      <c r="E307" s="14" t="s">
        <v>114</v>
      </c>
      <c r="F307" s="24">
        <v>7</v>
      </c>
      <c r="G307" s="11" t="s">
        <v>75</v>
      </c>
      <c r="H307" s="9">
        <v>1</v>
      </c>
      <c r="I307" s="9">
        <v>10</v>
      </c>
      <c r="J307" s="9">
        <f t="shared" si="24"/>
        <v>10</v>
      </c>
    </row>
    <row r="308" spans="1:10" s="27" customFormat="1" hidden="1">
      <c r="A308" s="97"/>
      <c r="B308" s="8" t="s">
        <v>175</v>
      </c>
      <c r="C308" s="9">
        <v>1</v>
      </c>
      <c r="D308" s="8" t="s">
        <v>187</v>
      </c>
      <c r="E308" s="14" t="s">
        <v>114</v>
      </c>
      <c r="F308" s="24">
        <v>7</v>
      </c>
      <c r="G308" s="11" t="s">
        <v>83</v>
      </c>
      <c r="H308" s="9">
        <v>1</v>
      </c>
      <c r="I308" s="9">
        <v>10</v>
      </c>
      <c r="J308" s="9">
        <f t="shared" si="24"/>
        <v>10</v>
      </c>
    </row>
    <row r="309" spans="1:10" s="27" customFormat="1" hidden="1">
      <c r="A309" s="97"/>
      <c r="B309" s="8" t="s">
        <v>178</v>
      </c>
      <c r="C309" s="9">
        <v>1</v>
      </c>
      <c r="D309" s="8" t="s">
        <v>187</v>
      </c>
      <c r="E309" s="14" t="s">
        <v>114</v>
      </c>
      <c r="F309" s="24">
        <v>7</v>
      </c>
      <c r="G309" s="11" t="s">
        <v>140</v>
      </c>
      <c r="H309" s="9">
        <v>1</v>
      </c>
      <c r="I309" s="9">
        <v>10</v>
      </c>
      <c r="J309" s="9">
        <f t="shared" ref="J309:J320" si="25">I309-H309+1</f>
        <v>10</v>
      </c>
    </row>
    <row r="310" spans="1:10" s="27" customFormat="1" hidden="1">
      <c r="A310" s="97"/>
      <c r="B310" s="8" t="s">
        <v>154</v>
      </c>
      <c r="C310" s="9">
        <v>1</v>
      </c>
      <c r="D310" s="8" t="s">
        <v>27</v>
      </c>
      <c r="E310" s="14" t="s">
        <v>207</v>
      </c>
      <c r="F310" s="24"/>
      <c r="G310" s="11"/>
      <c r="H310" s="9">
        <v>1</v>
      </c>
      <c r="I310" s="9">
        <v>10</v>
      </c>
      <c r="J310" s="9">
        <f t="shared" si="25"/>
        <v>10</v>
      </c>
    </row>
    <row r="311" spans="1:10" s="27" customFormat="1" hidden="1">
      <c r="A311" s="97"/>
      <c r="B311" s="8" t="s">
        <v>155</v>
      </c>
      <c r="C311" s="9">
        <v>1</v>
      </c>
      <c r="D311" s="8" t="s">
        <v>27</v>
      </c>
      <c r="E311" s="14" t="s">
        <v>207</v>
      </c>
      <c r="F311" s="24"/>
      <c r="G311" s="11"/>
      <c r="H311" s="9">
        <v>1</v>
      </c>
      <c r="I311" s="9">
        <v>10</v>
      </c>
      <c r="J311" s="9">
        <f t="shared" si="25"/>
        <v>10</v>
      </c>
    </row>
    <row r="312" spans="1:10" s="27" customFormat="1" hidden="1">
      <c r="A312" s="97"/>
      <c r="B312" s="8" t="s">
        <v>144</v>
      </c>
      <c r="C312" s="9">
        <v>1</v>
      </c>
      <c r="D312" s="8" t="s">
        <v>27</v>
      </c>
      <c r="E312" s="14" t="s">
        <v>208</v>
      </c>
      <c r="F312" s="24"/>
      <c r="G312" s="11"/>
      <c r="H312" s="9">
        <v>1</v>
      </c>
      <c r="I312" s="9">
        <v>10</v>
      </c>
      <c r="J312" s="9">
        <f t="shared" si="25"/>
        <v>10</v>
      </c>
    </row>
    <row r="313" spans="1:10" s="27" customFormat="1" hidden="1">
      <c r="A313" s="97"/>
      <c r="B313" s="8" t="s">
        <v>145</v>
      </c>
      <c r="C313" s="9">
        <v>1</v>
      </c>
      <c r="D313" s="8" t="s">
        <v>27</v>
      </c>
      <c r="E313" s="14" t="s">
        <v>208</v>
      </c>
      <c r="F313" s="24"/>
      <c r="G313" s="11"/>
      <c r="H313" s="9">
        <v>1</v>
      </c>
      <c r="I313" s="9">
        <v>10</v>
      </c>
      <c r="J313" s="9">
        <f t="shared" si="25"/>
        <v>10</v>
      </c>
    </row>
    <row r="314" spans="1:10" s="27" customFormat="1" hidden="1">
      <c r="A314" s="97"/>
      <c r="B314" s="8" t="s">
        <v>158</v>
      </c>
      <c r="C314" s="9">
        <v>1</v>
      </c>
      <c r="D314" s="8" t="s">
        <v>27</v>
      </c>
      <c r="E314" s="14" t="s">
        <v>208</v>
      </c>
      <c r="F314" s="24"/>
      <c r="G314" s="11"/>
      <c r="H314" s="9">
        <v>1</v>
      </c>
      <c r="I314" s="9">
        <v>10</v>
      </c>
      <c r="J314" s="9">
        <f t="shared" si="25"/>
        <v>10</v>
      </c>
    </row>
    <row r="315" spans="1:10" s="27" customFormat="1" hidden="1">
      <c r="A315" s="97"/>
      <c r="B315" s="8" t="s">
        <v>210</v>
      </c>
      <c r="C315" s="9">
        <v>1</v>
      </c>
      <c r="D315" s="8" t="s">
        <v>27</v>
      </c>
      <c r="E315" s="14" t="s">
        <v>209</v>
      </c>
      <c r="F315" s="24"/>
      <c r="G315" s="11"/>
      <c r="H315" s="9">
        <v>1</v>
      </c>
      <c r="I315" s="9">
        <v>10</v>
      </c>
      <c r="J315" s="9">
        <f t="shared" si="25"/>
        <v>10</v>
      </c>
    </row>
    <row r="316" spans="1:10" s="27" customFormat="1" hidden="1">
      <c r="A316" s="97"/>
      <c r="B316" s="8" t="s">
        <v>211</v>
      </c>
      <c r="C316" s="9">
        <v>1</v>
      </c>
      <c r="D316" s="8" t="s">
        <v>27</v>
      </c>
      <c r="E316" s="14" t="s">
        <v>209</v>
      </c>
      <c r="F316" s="24"/>
      <c r="G316" s="11"/>
      <c r="H316" s="9">
        <v>1</v>
      </c>
      <c r="I316" s="9">
        <v>10</v>
      </c>
      <c r="J316" s="9">
        <f t="shared" si="25"/>
        <v>10</v>
      </c>
    </row>
    <row r="317" spans="1:10" s="27" customFormat="1" hidden="1">
      <c r="A317" s="97"/>
      <c r="B317" s="8" t="s">
        <v>212</v>
      </c>
      <c r="C317" s="9">
        <v>1</v>
      </c>
      <c r="D317" s="8" t="s">
        <v>27</v>
      </c>
      <c r="E317" s="14" t="s">
        <v>209</v>
      </c>
      <c r="F317" s="24"/>
      <c r="G317" s="11"/>
      <c r="H317" s="9">
        <v>1</v>
      </c>
      <c r="I317" s="9">
        <v>10</v>
      </c>
      <c r="J317" s="9">
        <f t="shared" si="25"/>
        <v>10</v>
      </c>
    </row>
    <row r="318" spans="1:10" s="27" customFormat="1" hidden="1">
      <c r="A318" s="97"/>
      <c r="B318" s="8" t="s">
        <v>213</v>
      </c>
      <c r="C318" s="9">
        <v>1</v>
      </c>
      <c r="D318" s="8" t="s">
        <v>27</v>
      </c>
      <c r="E318" s="14" t="s">
        <v>209</v>
      </c>
      <c r="F318" s="24"/>
      <c r="G318" s="11"/>
      <c r="H318" s="9">
        <v>1</v>
      </c>
      <c r="I318" s="9">
        <v>10</v>
      </c>
      <c r="J318" s="9">
        <f t="shared" si="25"/>
        <v>10</v>
      </c>
    </row>
    <row r="319" spans="1:10" s="27" customFormat="1" hidden="1">
      <c r="A319" s="97"/>
      <c r="B319" s="8" t="s">
        <v>152</v>
      </c>
      <c r="C319" s="9">
        <v>1</v>
      </c>
      <c r="D319" s="8" t="s">
        <v>39</v>
      </c>
      <c r="E319" s="14" t="s">
        <v>207</v>
      </c>
      <c r="F319" s="24"/>
      <c r="G319" s="11"/>
      <c r="H319" s="9">
        <v>1</v>
      </c>
      <c r="I319" s="9">
        <v>10</v>
      </c>
      <c r="J319" s="9">
        <f t="shared" si="25"/>
        <v>10</v>
      </c>
    </row>
    <row r="320" spans="1:10" s="27" customFormat="1" hidden="1">
      <c r="A320" s="97"/>
      <c r="B320" s="8" t="s">
        <v>153</v>
      </c>
      <c r="C320" s="9">
        <v>1</v>
      </c>
      <c r="D320" s="8" t="s">
        <v>39</v>
      </c>
      <c r="E320" s="14" t="s">
        <v>207</v>
      </c>
      <c r="F320" s="24"/>
      <c r="G320" s="11"/>
      <c r="H320" s="9">
        <v>1</v>
      </c>
      <c r="I320" s="9">
        <v>10</v>
      </c>
      <c r="J320" s="9">
        <f t="shared" si="25"/>
        <v>10</v>
      </c>
    </row>
    <row r="321" spans="1:18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</row>
    <row r="322" spans="1:18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</row>
    <row r="323" spans="1:18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</row>
    <row r="324" spans="1:18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</row>
    <row r="325" spans="1:18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</row>
    <row r="326" spans="1:18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</row>
    <row r="327" spans="1:18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</row>
    <row r="328" spans="1:18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</row>
    <row r="329" spans="1:18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</row>
    <row r="330" spans="1:18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</row>
    <row r="331" spans="1:18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</row>
    <row r="332" spans="1:18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</row>
    <row r="333" spans="1:18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</row>
    <row r="334" spans="1:18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</row>
    <row r="335" spans="1:18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</row>
    <row r="336" spans="1:18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</row>
    <row r="337" spans="1:18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</row>
    <row r="338" spans="1:18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</row>
    <row r="339" spans="1:18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</row>
    <row r="340" spans="1:18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</row>
    <row r="341" spans="1:18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</row>
    <row r="342" spans="1:18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</row>
    <row r="343" spans="1:18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</row>
    <row r="344" spans="1:18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</row>
    <row r="345" spans="1:18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</row>
    <row r="346" spans="1:18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</row>
    <row r="347" spans="1:18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</row>
    <row r="348" spans="1:18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</row>
    <row r="349" spans="1:18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</row>
    <row r="350" spans="1:18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</row>
    <row r="351" spans="1:18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</row>
    <row r="352" spans="1:18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</row>
    <row r="353" spans="1:18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</row>
    <row r="354" spans="1:18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</row>
    <row r="355" spans="1:18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</row>
    <row r="356" spans="1:18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</row>
    <row r="357" spans="1:18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</row>
    <row r="358" spans="1:18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</row>
    <row r="359" spans="1:18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</row>
    <row r="360" spans="1:18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</row>
    <row r="361" spans="1:18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</row>
    <row r="362" spans="1:18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</row>
    <row r="363" spans="1:18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</row>
    <row r="364" spans="1:18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</row>
    <row r="365" spans="1:18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</row>
    <row r="366" spans="1:18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</row>
    <row r="367" spans="1:18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</row>
    <row r="368" spans="1:18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</row>
    <row r="369" spans="1:18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</row>
    <row r="370" spans="1:18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</row>
    <row r="371" spans="1:18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</row>
    <row r="372" spans="1:18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</row>
    <row r="373" spans="1:18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</row>
    <row r="374" spans="1:18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</row>
    <row r="375" spans="1:18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</row>
    <row r="376" spans="1:18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</row>
    <row r="377" spans="1:18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</row>
    <row r="378" spans="1:18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</row>
    <row r="379" spans="1:18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</row>
    <row r="380" spans="1:18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</row>
    <row r="381" spans="1:18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</row>
    <row r="382" spans="1:18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6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6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GV</vt:lpstr>
      <vt:lpstr>PHÒNG HỌC TH</vt:lpstr>
      <vt:lpstr>PHÒNG HỌC LT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2016-10-13T02:25:41Z</cp:lastPrinted>
  <dcterms:created xsi:type="dcterms:W3CDTF">2007-12-07T03:19:00Z</dcterms:created>
  <dcterms:modified xsi:type="dcterms:W3CDTF">2017-11-08T12:50:42Z</dcterms:modified>
</cp:coreProperties>
</file>